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tabRatio="851" firstSheet="3" activeTab="12"/>
  </bookViews>
  <sheets>
    <sheet name="Главная " sheetId="1" r:id="rId1"/>
    <sheet name="Травяные чаи оптом" sheetId="4" r:id="rId2"/>
    <sheet name="Иван-чай весовой" sheetId="5" r:id="rId3"/>
    <sheet name="Вологодская пастила" sheetId="8" r:id="rId4"/>
    <sheet name="Цукаты и клюква" sheetId="7" r:id="rId5"/>
    <sheet name="Чага оптом" sheetId="6" r:id="rId6"/>
    <sheet name="Дикоросы и дары леса" sheetId="9" r:id="rId7"/>
    <sheet name="Драже" sheetId="10" r:id="rId8"/>
    <sheet name="Зефир" sheetId="11" r:id="rId9"/>
    <sheet name="Карамель и ирис" sheetId="12" r:id="rId10"/>
    <sheet name="Конфеты" sheetId="13" r:id="rId11"/>
    <sheet name="Мармелад" sheetId="14" r:id="rId12"/>
    <sheet name="Зефир весовой" sheetId="37" r:id="rId13"/>
    <sheet name="Реквизиты ИП Кузнецов" sheetId="17" r:id="rId14"/>
  </sheets>
  <calcPr calcId="124519"/>
</workbook>
</file>

<file path=xl/calcChain.xml><?xml version="1.0" encoding="utf-8"?>
<calcChain xmlns="http://schemas.openxmlformats.org/spreadsheetml/2006/main">
  <c r="E12" i="14"/>
  <c r="E13"/>
  <c r="E14"/>
  <c r="E15"/>
  <c r="E16"/>
  <c r="E17"/>
  <c r="E18"/>
  <c r="E19"/>
  <c r="E20"/>
  <c r="E21"/>
  <c r="E22"/>
  <c r="E23"/>
  <c r="E24"/>
  <c r="E25"/>
  <c r="E11"/>
  <c r="E8" i="5"/>
  <c r="F12" i="9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11"/>
  <c r="F23" i="7"/>
  <c r="F24"/>
  <c r="F25"/>
  <c r="F26"/>
  <c r="F27"/>
  <c r="F28"/>
  <c r="F29"/>
  <c r="F30"/>
  <c r="F22"/>
  <c r="E12" i="9"/>
  <c r="E13"/>
  <c r="E14"/>
  <c r="E15"/>
  <c r="E16"/>
  <c r="E17"/>
  <c r="E18"/>
  <c r="E19"/>
  <c r="E20"/>
  <c r="E21"/>
  <c r="E22"/>
  <c r="E23"/>
  <c r="E40" l="1"/>
  <c r="E39"/>
  <c r="E38"/>
  <c r="E37"/>
  <c r="E36"/>
  <c r="E35"/>
  <c r="E34"/>
  <c r="E33"/>
  <c r="E32"/>
  <c r="E31"/>
  <c r="E30"/>
  <c r="E29"/>
  <c r="E28"/>
  <c r="E27"/>
  <c r="E26"/>
  <c r="E25"/>
  <c r="E24"/>
  <c r="E11"/>
  <c r="E41" i="13"/>
  <c r="E42"/>
  <c r="E43"/>
  <c r="E44"/>
  <c r="E45"/>
  <c r="E46"/>
  <c r="E47"/>
  <c r="E48"/>
  <c r="E49"/>
  <c r="E50"/>
  <c r="E51"/>
  <c r="E52"/>
  <c r="F14" i="6" l="1"/>
  <c r="E22" i="13"/>
  <c r="E23"/>
  <c r="E24"/>
  <c r="E25"/>
  <c r="E26"/>
  <c r="E27"/>
  <c r="E28"/>
  <c r="E29"/>
  <c r="E30"/>
  <c r="E31"/>
  <c r="E32"/>
  <c r="E33"/>
  <c r="E140" i="4"/>
  <c r="E141"/>
  <c r="E39" i="14"/>
  <c r="E40"/>
  <c r="E11" i="13"/>
  <c r="E12"/>
  <c r="E13"/>
  <c r="E14"/>
  <c r="E15"/>
  <c r="E16"/>
  <c r="E39"/>
  <c r="E38"/>
  <c r="E37"/>
  <c r="E36"/>
  <c r="E35"/>
  <c r="E34"/>
  <c r="E17"/>
  <c r="E18"/>
  <c r="E19"/>
  <c r="E20"/>
  <c r="E21"/>
  <c r="E53"/>
  <c r="F13" i="6"/>
  <c r="F15"/>
  <c r="F16"/>
  <c r="F17"/>
  <c r="F18"/>
  <c r="F19"/>
  <c r="E42" i="14"/>
  <c r="E37"/>
  <c r="E38"/>
  <c r="E28"/>
  <c r="E29"/>
  <c r="E30"/>
  <c r="E31"/>
  <c r="E32"/>
  <c r="E33"/>
  <c r="E34"/>
  <c r="E35"/>
  <c r="E36"/>
  <c r="E94" i="9" l="1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92"/>
  <c r="E90"/>
  <c r="E88"/>
  <c r="E86"/>
  <c r="E84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9"/>
  <c r="E80"/>
  <c r="E83"/>
  <c r="E85"/>
  <c r="E87"/>
  <c r="E89"/>
  <c r="E91"/>
  <c r="E93"/>
  <c r="E114"/>
  <c r="E115"/>
  <c r="E116"/>
  <c r="E168" i="4" l="1"/>
  <c r="E191"/>
  <c r="E190"/>
  <c r="E189"/>
  <c r="E188"/>
  <c r="E136"/>
  <c r="E137"/>
  <c r="E138"/>
  <c r="E139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F33" i="7"/>
  <c r="F34"/>
  <c r="F35"/>
  <c r="F36"/>
  <c r="F37"/>
  <c r="F39"/>
  <c r="F32"/>
  <c r="E80" i="4"/>
  <c r="E79"/>
  <c r="E20" i="7"/>
  <c r="E78" i="4" l="1"/>
  <c r="H8" i="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7"/>
  <c r="E34" i="4"/>
  <c r="E35"/>
  <c r="E33"/>
  <c r="E17" i="7"/>
  <c r="E18"/>
  <c r="E19"/>
  <c r="E77" i="4"/>
  <c r="F11" i="10"/>
  <c r="F12"/>
  <c r="F13"/>
  <c r="F14"/>
  <c r="F15"/>
  <c r="F16"/>
  <c r="F17"/>
  <c r="F18"/>
  <c r="F19"/>
  <c r="F20"/>
  <c r="F21"/>
  <c r="F22"/>
  <c r="F23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10"/>
  <c r="D40" i="7" l="1"/>
  <c r="E166" i="4"/>
  <c r="E107"/>
  <c r="E108"/>
  <c r="E105"/>
  <c r="E103"/>
  <c r="E101"/>
  <c r="E99"/>
  <c r="E97"/>
  <c r="E95"/>
  <c r="E93"/>
  <c r="E91"/>
  <c r="E89"/>
  <c r="E87"/>
  <c r="E85"/>
  <c r="E83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84"/>
  <c r="E86"/>
  <c r="E88"/>
  <c r="E90"/>
  <c r="E92"/>
  <c r="E94"/>
  <c r="E96"/>
  <c r="E98"/>
  <c r="E100"/>
  <c r="E102"/>
  <c r="E104"/>
  <c r="E106"/>
  <c r="F19" i="8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18"/>
  <c r="F17"/>
  <c r="F16"/>
  <c r="F15"/>
  <c r="F14"/>
  <c r="F13"/>
  <c r="F10"/>
  <c r="F9"/>
  <c r="F8"/>
  <c r="E13" i="7"/>
  <c r="E14"/>
  <c r="E15"/>
  <c r="E16"/>
  <c r="E12"/>
  <c r="E49" i="4"/>
  <c r="E50"/>
  <c r="F7" i="8" l="1"/>
  <c r="F96" s="1"/>
  <c r="E45" i="4"/>
  <c r="E43"/>
  <c r="E44"/>
  <c r="E46"/>
  <c r="E47"/>
  <c r="E48"/>
  <c r="E52"/>
  <c r="E53"/>
  <c r="E54"/>
  <c r="E51"/>
  <c r="E38"/>
  <c r="E39"/>
  <c r="E40"/>
  <c r="E41"/>
  <c r="E37"/>
  <c r="E42"/>
  <c r="E169" l="1"/>
  <c r="E165"/>
  <c r="E167"/>
  <c r="E170"/>
  <c r="D45" i="37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45" l="1"/>
  <c r="E8" i="6"/>
  <c r="H8"/>
  <c r="K8"/>
  <c r="N8"/>
  <c r="E11" i="12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10"/>
  <c r="E11" i="10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10"/>
  <c r="E97" i="13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10"/>
  <c r="E11" i="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0"/>
  <c r="E43" i="14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27"/>
  <c r="E10" i="5"/>
  <c r="E74" i="14" l="1"/>
  <c r="E148" i="13"/>
  <c r="E55" i="10"/>
  <c r="E43" i="12"/>
  <c r="E114" i="11"/>
  <c r="E117" i="9"/>
  <c r="E54"/>
  <c r="E56" i="4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81"/>
  <c r="E29" i="7" l="1"/>
  <c r="E30"/>
  <c r="E22" l="1"/>
  <c r="P18" i="1" l="1"/>
  <c r="E164" i="4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92"/>
  <c r="E193"/>
  <c r="E194"/>
  <c r="F21" i="6"/>
  <c r="E23" i="7"/>
  <c r="E24"/>
  <c r="E25"/>
  <c r="E26"/>
  <c r="E27"/>
  <c r="E28"/>
  <c r="E30" i="4" l="1"/>
  <c r="E45" i="9"/>
  <c r="E46"/>
  <c r="E48"/>
  <c r="E49"/>
  <c r="E50"/>
  <c r="E51"/>
  <c r="E52"/>
  <c r="E53"/>
  <c r="E55"/>
  <c r="E56"/>
  <c r="E57"/>
  <c r="E43"/>
  <c r="D200" i="4"/>
  <c r="F25" i="6" l="1"/>
  <c r="F24"/>
  <c r="F23"/>
  <c r="F22"/>
  <c r="F20"/>
  <c r="P15" i="1"/>
  <c r="E36" i="7" l="1"/>
  <c r="P6" i="1" l="1"/>
  <c r="P13"/>
  <c r="P16"/>
  <c r="P14"/>
  <c r="P12"/>
  <c r="D118" i="9"/>
  <c r="P8" i="1" s="1"/>
  <c r="B17" i="5"/>
  <c r="P10" i="1"/>
  <c r="E98" i="8"/>
  <c r="P17" i="1" l="1"/>
  <c r="E26" i="4" l="1"/>
  <c r="E27"/>
  <c r="E28"/>
  <c r="E29"/>
  <c r="E31"/>
  <c r="E196"/>
  <c r="E197"/>
  <c r="E198"/>
  <c r="E39" i="7" l="1"/>
  <c r="E37"/>
  <c r="E35"/>
  <c r="E34"/>
  <c r="E33"/>
  <c r="E32"/>
  <c r="E11" i="5" l="1"/>
  <c r="E7"/>
  <c r="P9" i="1" l="1"/>
  <c r="E12" i="5"/>
  <c r="N9" i="6"/>
  <c r="K9"/>
  <c r="H9"/>
  <c r="E9"/>
  <c r="N7"/>
  <c r="K7"/>
  <c r="K10" s="1"/>
  <c r="H7"/>
  <c r="H10" s="1"/>
  <c r="E7"/>
  <c r="E10" s="1"/>
  <c r="N10" l="1"/>
  <c r="C27" s="1"/>
  <c r="P11" i="1" s="1"/>
  <c r="C14" i="5"/>
  <c r="P7" i="1" s="1"/>
  <c r="E25" i="4"/>
  <c r="E24"/>
  <c r="E23"/>
  <c r="E22"/>
  <c r="E21"/>
  <c r="E20"/>
  <c r="E19"/>
  <c r="E18"/>
  <c r="E17"/>
  <c r="E16"/>
  <c r="E15"/>
  <c r="E14"/>
  <c r="E13"/>
  <c r="E12"/>
</calcChain>
</file>

<file path=xl/sharedStrings.xml><?xml version="1.0" encoding="utf-8"?>
<sst xmlns="http://schemas.openxmlformats.org/spreadsheetml/2006/main" count="1491" uniqueCount="931">
  <si>
    <t>Продукция Интернет-магазина Вологодского чаемана</t>
  </si>
  <si>
    <t>8 (931) 50-125-50 Сергей Вологодский чаеман Кузнецов</t>
  </si>
  <si>
    <t>2. Иван-чай весовой оптом (Крупнолистовой, среднелистовой, мелколистовой, гранулированный)</t>
  </si>
  <si>
    <t>ИП Кузнецов Сергей Андреевич</t>
  </si>
  <si>
    <t>Россия, Вологодская обл., рп. Чебсара, пер. Переселенческий, 10</t>
  </si>
  <si>
    <r>
      <t xml:space="preserve">Телефон, </t>
    </r>
    <r>
      <rPr>
        <b/>
        <sz val="10"/>
        <color rgb="FF028E07"/>
        <rFont val="Arimo"/>
      </rPr>
      <t>WhatsApp</t>
    </r>
    <r>
      <rPr>
        <b/>
        <sz val="10"/>
        <color rgb="FF000000"/>
        <rFont val="Arimo"/>
      </rPr>
      <t xml:space="preserve">, </t>
    </r>
    <r>
      <rPr>
        <b/>
        <sz val="10"/>
        <color rgb="FF0000FF"/>
        <rFont val="Arimo"/>
      </rPr>
      <t>Telegram</t>
    </r>
    <r>
      <rPr>
        <b/>
        <sz val="10"/>
        <color rgb="FF000000"/>
        <rFont val="Arimo"/>
      </rPr>
      <t>: +7 (931) 501-25-50</t>
    </r>
  </si>
  <si>
    <t>Качественные и полезные продукты Вологодской области</t>
  </si>
  <si>
    <t>Клиент:</t>
  </si>
  <si>
    <t>Дата заказа:</t>
  </si>
  <si>
    <t>Вес, гр</t>
  </si>
  <si>
    <t>Цена за шт., руб</t>
  </si>
  <si>
    <t>Заказ, шт.</t>
  </si>
  <si>
    <t>Сумма, руб.</t>
  </si>
  <si>
    <t>Вологодский Иван-чай классический в картонной упаковке, 50 г</t>
  </si>
  <si>
    <t>Вологодский Иван-чай с листьями малины в картонной упаковке, 50 г</t>
  </si>
  <si>
    <t>Вологодский Иван-чай с листьями смородины в картонной упаковке, 50 г</t>
  </si>
  <si>
    <t>Вологодский Иван-чай с имбирем и лимоном в картонной упаковке, 50 г</t>
  </si>
  <si>
    <t>Вологодский Иван-чай с чагой в картонной упаковке, 100 г</t>
  </si>
  <si>
    <t>Вологодский Иван-чай с облепихой в картонной упаковке, 50 г</t>
  </si>
  <si>
    <t>Вологодский Иван-чай с чабрецом в картонной упаковке, 50 г</t>
  </si>
  <si>
    <t>Вологодский Иван-чай с шиповником в картонной упаковке, 50 г</t>
  </si>
  <si>
    <t>Вологодский Иван-чай с мятой в картонной упаковке, 50 г</t>
  </si>
  <si>
    <t>Вологодский Иван-чай в льняном мешке, 150 г</t>
  </si>
  <si>
    <t>Вологодский Иван-чай в льняном мешке, 300 г</t>
  </si>
  <si>
    <t>Вологодский Иван-чай в льняном мешке, 500 г</t>
  </si>
  <si>
    <t>Чага чай без добавок (Чага, собранная в чистейших лесах Вологодчины)</t>
  </si>
  <si>
    <t>Чага чай с шиповником</t>
  </si>
  <si>
    <t>Чага чай с солодкой</t>
  </si>
  <si>
    <t>Чага чай с облепихой</t>
  </si>
  <si>
    <t>Оптовый прайс-лист на Чагу 
(берёзовый гриб)</t>
  </si>
  <si>
    <t xml:space="preserve">Россия, Вологодская обл,
п. Чёбсара
+7(931)50-125-50
</t>
  </si>
  <si>
    <t>Интернет-магазин "Вологодский чаеман" предлагает для реализации березовый гриб чагу из лесов Вологодчины    
Вес заказа должен быть кратным 4 кг.</t>
  </si>
  <si>
    <t>№</t>
  </si>
  <si>
    <t>Наименование (весовой чай)</t>
  </si>
  <si>
    <t>Оптовая цена, руб.</t>
  </si>
  <si>
    <t>заказ, шт</t>
  </si>
  <si>
    <t>сумма</t>
  </si>
  <si>
    <t>цена при заказе от 4 кг</t>
  </si>
  <si>
    <t>цена при заказе от 16 кг</t>
  </si>
  <si>
    <t>цена при заказе от 32 кг</t>
  </si>
  <si>
    <t>Чага кусковая 1 кг</t>
  </si>
  <si>
    <t>Чага молотая 1 кг</t>
  </si>
  <si>
    <t>Итого:</t>
  </si>
  <si>
    <t>ИТОГО</t>
  </si>
  <si>
    <t>Оптовый прайс-лист на Иван-чай</t>
  </si>
  <si>
    <t>8931-50-125-50</t>
  </si>
  <si>
    <t>Сергей</t>
  </si>
  <si>
    <t>Наименование</t>
  </si>
  <si>
    <t>Клюква в сахарной пудре</t>
  </si>
  <si>
    <t>Товарная позиция</t>
  </si>
  <si>
    <t>Цена</t>
  </si>
  <si>
    <t>Заказ, шт</t>
  </si>
  <si>
    <t>Сумма</t>
  </si>
  <si>
    <t>ИТОГО:</t>
  </si>
  <si>
    <t>Вологодская область, Шекснинский район, рп Чёбсара, пер. Переселенческий, 10</t>
  </si>
  <si>
    <t>РЕКВИЗИТЫ</t>
  </si>
  <si>
    <t xml:space="preserve"> ИП Кузнецов Сергей Андреевич</t>
  </si>
  <si>
    <t>Номер счета: 40802810712000002089</t>
  </si>
  <si>
    <t>Банк: ВОЛОГОДСКОЕ ОТДЕЛЕНИЕ N8638 ПАО СБЕРБАНК</t>
  </si>
  <si>
    <t>БИК: 041909644</t>
  </si>
  <si>
    <t>Кор. Cчет: 30101810900000000644</t>
  </si>
  <si>
    <t>ОГРН: 316352500075789</t>
  </si>
  <si>
    <t>ИНН: 352402296993</t>
  </si>
  <si>
    <t>КПП: —</t>
  </si>
  <si>
    <t xml:space="preserve">Адрес регистрации: </t>
  </si>
  <si>
    <t xml:space="preserve">162580, Вологодская область, Шекснинский район, рп Чёбсара, </t>
  </si>
  <si>
    <t>пер. Переселенческий, 10</t>
  </si>
  <si>
    <t>Реквизиты ИП Кузнецов Сергей Андреевич, контактные данные</t>
  </si>
  <si>
    <t>Телефон:</t>
  </si>
  <si>
    <t>kuz_mag@mail.ru</t>
  </si>
  <si>
    <t>e-mail:</t>
  </si>
  <si>
    <t xml:space="preserve">Сайт: </t>
  </si>
  <si>
    <t xml:space="preserve">Свекольные ириски </t>
  </si>
  <si>
    <t>кг</t>
  </si>
  <si>
    <t>Листовой Вологодский Иван-чай в картонной упаковке</t>
  </si>
  <si>
    <t>Листовой Вологодский Иван-чай в льняных мешках</t>
  </si>
  <si>
    <t>Итого</t>
  </si>
  <si>
    <t>Вернуться на главную страницу</t>
  </si>
  <si>
    <t>Вернуться на главную</t>
  </si>
  <si>
    <t>вернуться на главную</t>
  </si>
  <si>
    <t>МОРКОВНЫЕ ЦУКАТЫ И КЛЮКВА В САХАРНОЙ ПУДРЕ</t>
  </si>
  <si>
    <t xml:space="preserve">Наименование </t>
  </si>
  <si>
    <t>Вологодский чаеман</t>
  </si>
  <si>
    <t>ПРАЙС-ЛИСТ ДРАЖЕ ИЗ ВОЛОГДЫ</t>
  </si>
  <si>
    <t>ПРАЙС-ЛИСТ ЗЕФИР И ПАСТИЛА КОНДИТЕРСКАЯ</t>
  </si>
  <si>
    <t>ВОЛОГОДСКИЙ ЧАЕМАН</t>
  </si>
  <si>
    <t>ПРАЙС-ЛИСТ КАРАМЕЛЬ, МОНПАНСЬЕ, ИРИС</t>
  </si>
  <si>
    <t>ПРАЙС-ЛИСТ МАРМЕЛАД ИЗ ВОЛОГДЫ</t>
  </si>
  <si>
    <t>Минимальный заказ 5000 рублей!!!</t>
  </si>
  <si>
    <r>
      <t xml:space="preserve"> (цены для оптовых покупателей и СП</t>
    </r>
    <r>
      <rPr>
        <sz val="11"/>
        <color theme="1"/>
        <rFont val="Calibri"/>
        <family val="2"/>
        <charset val="204"/>
        <scheme val="minor"/>
      </rPr>
      <t>)</t>
    </r>
  </si>
  <si>
    <t>Розничная цена, руб.</t>
  </si>
  <si>
    <t>Сладкие тыквенные дольки</t>
  </si>
  <si>
    <t>Травы, плоды, натуральные добавки для чайных купажей</t>
  </si>
  <si>
    <t>Цена за 100 гр, руб.</t>
  </si>
  <si>
    <t>Сагаан Дали в фасовке 50 гр</t>
  </si>
  <si>
    <t>Чага чай с грибом рейши</t>
  </si>
  <si>
    <t>Чага чай в фирменной упаковке</t>
  </si>
  <si>
    <t>** при оплате наличными скидка 7%</t>
  </si>
  <si>
    <t xml:space="preserve">Вологодский Иван-чай с мелиссой в картонной упаковке, 50 г </t>
  </si>
  <si>
    <t xml:space="preserve">Вологодский Иван-чай с яблоком и корицей в картонной упаковке, 50 г </t>
  </si>
  <si>
    <t xml:space="preserve">Вологодский Иван-чай с липовым цветом в картонной упаковке, 50 г  </t>
  </si>
  <si>
    <t xml:space="preserve">Вологодский Иван-чай с барбарисом в картонной упаковке, 50 г  </t>
  </si>
  <si>
    <t xml:space="preserve">Вологодский Иван-чай с апельсином и корицей в картонной упаковке, 50 г  </t>
  </si>
  <si>
    <t xml:space="preserve">Вологодский Иван-чай "Глинтвейн" в картонной упаковке, 50 г  </t>
  </si>
  <si>
    <t xml:space="preserve">Вологодский Иван-чай с клюквой в картонной упаковке, 50 г  </t>
  </si>
  <si>
    <t xml:space="preserve">Вологодский Иван-чай с брусникой в картонной упаковке, 50 г  </t>
  </si>
  <si>
    <t>Зефир Вологодский "Молочные фантазии" 180гр. (10шт.) круглая</t>
  </si>
  <si>
    <t>Вологодские конфеты "23 Февраля" 275гр. (8шт)</t>
  </si>
  <si>
    <t>Вологодские конфеты "Галстук" "Поздравляем Настоящих мужчин" 180гр.</t>
  </si>
  <si>
    <t>Листовой Вологодский Иван-чай в пакете Дой-пак с замком зип-лок 500 гр</t>
  </si>
  <si>
    <t>Вологодский Иван-чай классический 500 гр</t>
  </si>
  <si>
    <t>Вологодский Иван-чай с листьями вишни 500 гр</t>
  </si>
  <si>
    <t>Вологодский Иван-чай с листьями малины 500 гр</t>
  </si>
  <si>
    <t>Вологодский Иван-чай с листьями смородины 500 гр</t>
  </si>
  <si>
    <t>Вологодский Иван-чай с таволгой 500 гр</t>
  </si>
  <si>
    <t>Вологодский Иван-чай с имбирем и лимоном 500 гр</t>
  </si>
  <si>
    <t>Вологодский Иван-чай с облепихой 500 гр</t>
  </si>
  <si>
    <t>Вологодский Иван-чай с чабрецом 500 гр</t>
  </si>
  <si>
    <t>Вологодский Иван-чай с шиповником 500 гр</t>
  </si>
  <si>
    <t>Вологодский Иван-чай с мятой 500 гр</t>
  </si>
  <si>
    <t xml:space="preserve">Вологодский Иван-чай с мелиссой 500 гр </t>
  </si>
  <si>
    <t xml:space="preserve">Вологодский Иван-чай с яблоком и корицей 500 гр </t>
  </si>
  <si>
    <t xml:space="preserve">Вологодский Иван-чай с липовым цветом 500 гр  </t>
  </si>
  <si>
    <t xml:space="preserve">Вологодский Иван-чай с барбарисом 500 гр  </t>
  </si>
  <si>
    <t xml:space="preserve">Вологодский Иван-чай с апельсином и корицей 500 гр  </t>
  </si>
  <si>
    <t xml:space="preserve">Вологодский Иван-чай "Глинтвейн" 500 гр  </t>
  </si>
  <si>
    <t xml:space="preserve">Вологодский Иван-чай с клюквой 500 гр  </t>
  </si>
  <si>
    <t xml:space="preserve">Вологодский Иван-чай с листом брусники 500 гр  </t>
  </si>
  <si>
    <t xml:space="preserve">Вологодский Иван-чай с яблоком 500 гр  </t>
  </si>
  <si>
    <t>Вологодский Иван-чай с чагой 500 г</t>
  </si>
  <si>
    <r>
      <t xml:space="preserve">(цены для оптовых покупателей и СП, </t>
    </r>
    <r>
      <rPr>
        <sz val="10"/>
        <color rgb="FFFF0000"/>
        <rFont val="Arimo"/>
      </rPr>
      <t>минимальная закупка 5 тыс. рублей, за наличные скидка 7%</t>
    </r>
    <r>
      <rPr>
        <sz val="11"/>
        <color theme="1"/>
        <rFont val="Calibri"/>
        <family val="2"/>
        <charset val="204"/>
        <scheme val="minor"/>
      </rPr>
      <t>)</t>
    </r>
  </si>
  <si>
    <t>Наш сайт   http://www.volteaman.ru/</t>
  </si>
  <si>
    <t>e-mail: kuz_mag@mail.ru, сайт: https://www.volteaman.ru</t>
  </si>
  <si>
    <t>Тел. +7(931) 50-125-50, www.volteaman.ru</t>
  </si>
  <si>
    <t>http://www.volteaman.ru/</t>
  </si>
  <si>
    <t>Пастила глазированная "Чаруся" (народный костюм) 160гр.</t>
  </si>
  <si>
    <t xml:space="preserve">Вологодский Иван-чай с черникой в картонной упаковке, 50 г  </t>
  </si>
  <si>
    <t xml:space="preserve">Вологодский Иван-чай с черникой 500 гр   </t>
  </si>
  <si>
    <r>
      <t xml:space="preserve">Листовой Иван-чай из Великого Устюга в картонной упаковке 50 гр </t>
    </r>
    <r>
      <rPr>
        <b/>
        <sz val="10"/>
        <color rgb="FFFF0000"/>
        <rFont val="Arial"/>
        <family val="2"/>
        <charset val="204"/>
      </rPr>
      <t>ОГРАНИЧЕННАЯ СЕРИЯ</t>
    </r>
  </si>
  <si>
    <t>Цена за шт., руб по безналу</t>
  </si>
  <si>
    <t>Иван-чай из Великого Устюга классический в картонной упаковке, 50 г</t>
  </si>
  <si>
    <t>Иван-чай из Великого Устюга с листьями вишни в картонной упаковке, 50 г</t>
  </si>
  <si>
    <t>Иван-чай из Великого Устюга с листьями малины в картонной упаковке, 50 г</t>
  </si>
  <si>
    <t>Иван-чай из Великого Устюга с листьями смородины в картонной упаковке, 50 г</t>
  </si>
  <si>
    <t>Иван-чай из Великого Устюга с таволгой в картонной упаковке, 50 г</t>
  </si>
  <si>
    <t>Иван-чай из Великого Устюга с облепихой в картонной упаковке, 50 г</t>
  </si>
  <si>
    <t>Иван-чай из Великого Устюга с чабрецом в картонной упаковке, 50 г</t>
  </si>
  <si>
    <t>Иван-чай из Великого Устюга с шиповником в картонной упаковке, 50 г</t>
  </si>
  <si>
    <t>Иван-чай из Великого Устюга с мятой в картонной упаковке, 50 г</t>
  </si>
  <si>
    <t xml:space="preserve">Иван-чай из Великого Устюга с яблоком и корицей в картонной упаковке, 50 г </t>
  </si>
  <si>
    <t xml:space="preserve">Иван-чай из Великого Устюга с липовым цветом в картонной упаковке, 50 г </t>
  </si>
  <si>
    <t xml:space="preserve">Иван-чай из Великого Устюга с барбарисом в картонной упаковке, 50 г </t>
  </si>
  <si>
    <t xml:space="preserve">Иван-чай из Великого Устюга с апельсином и корицей в картонной упаковке, 50 г </t>
  </si>
  <si>
    <t xml:space="preserve">Иван-чай из Великого Устюга "Глинтвейн" в картонной упаковке, 50 г </t>
  </si>
  <si>
    <t xml:space="preserve">Иван-чай из Великого Устюга с клюквой в картонной упаковке, 50 г </t>
  </si>
  <si>
    <t xml:space="preserve">Иван-чай из Великого Устюга с брусникой в картонной упаковке, 50 г </t>
  </si>
  <si>
    <t xml:space="preserve">Иван-чай из Великого Устюга с черникой в картонной упаковке, 50 г </t>
  </si>
  <si>
    <t xml:space="preserve">Иван-чай из Великого Устюга с душицей в картонной упаковке, 50 г </t>
  </si>
  <si>
    <t xml:space="preserve">Вологодский Иван-чай с брусникой и листом брусники 500 гр  </t>
  </si>
  <si>
    <t>Ед. измерения</t>
  </si>
  <si>
    <t>Мармелад Вологодский "Антистресс" 270гр (21шт) К/К</t>
  </si>
  <si>
    <t>шт</t>
  </si>
  <si>
    <t>Мармелад Вологодский "Ассорти" 200гр К/К</t>
  </si>
  <si>
    <t>Мармелад Вологодский "Благодатный" с иван-чаем 240гр (24шт) К/К</t>
  </si>
  <si>
    <t>Мармелад Вологодский "Вишня" 200гр (20шт) К/К</t>
  </si>
  <si>
    <t>Мармелад Вологодский "Гранат" 240гр (24шт) К/К</t>
  </si>
  <si>
    <t>Мармелад Вологодский "Желейная фантазия" 230гр. (24шт.)</t>
  </si>
  <si>
    <t>Вологодский мармелад "Желейная фантазия" 4кг. TV</t>
  </si>
  <si>
    <t>Мармелад Вологодский "Имбирный" 230гр. (20шт.) П/П</t>
  </si>
  <si>
    <t>Мармелад Вологодский "Имбирный" 240гр (24шт) К/К</t>
  </si>
  <si>
    <t>Мармелад Вологодский "КленОк" 240гр (24шт) К/К</t>
  </si>
  <si>
    <t>Мармелад Вологодский "Коктейль" 240гр (24шт) К/К</t>
  </si>
  <si>
    <t>Мармелад Вологодский "Ладный" 200гр.</t>
  </si>
  <si>
    <t>Мармелад Вологодский "Можжевеловый" 280гр (24шт) К/К</t>
  </si>
  <si>
    <t>Мармелад Вологодский "Морковный" 280гр (24шт) К/К</t>
  </si>
  <si>
    <t>Мармелад Вологодский "Облепиховый" 200гр. (24шт)</t>
  </si>
  <si>
    <t>Мармелад Вологодский "Осенние дары" 230гр. (20шт.) П/П</t>
  </si>
  <si>
    <t>Мармелад Вологодский "Раевград" 230гр. (20шт) П/П</t>
  </si>
  <si>
    <t>Мармелад Вологодский "с орешками" (Грецкий орех) 280гр (24шт) К/К</t>
  </si>
  <si>
    <t>Мармелад Вологодский "с орешками" (Кедровый орех) 280гр (24шт) К/К</t>
  </si>
  <si>
    <t>Мармелад Вологодский "с Черникой" 230гр. (20шт.) П/П</t>
  </si>
  <si>
    <t>Мармелад Вологодский "с Ягодами клюквы" 270гр (21шт) К/К</t>
  </si>
  <si>
    <t>Мармелад Вологодский "со вкусом Ананаса и кокоса" 230гр.(20шт.) П/П</t>
  </si>
  <si>
    <t>Мармелад Вологодский "со вкусом Грейпфрута" 240гр (24шт) К/К</t>
  </si>
  <si>
    <t>Мармелад Вологодский "со Сгущенкой" 230гр. (20шт.) П/П</t>
  </si>
  <si>
    <t>Мармелад Вологодский "Традиционный" В гостях у Деда Мороза 100гр.</t>
  </si>
  <si>
    <t>Мармелад Вологодский "Традиционный" Скоморох 100гр. К/К</t>
  </si>
  <si>
    <t>Мармелад Вологодский "Традиционный" Снеговик 100гр.</t>
  </si>
  <si>
    <t>Мармелад Вологодский "Традиционный" Снегурочка 100гр.</t>
  </si>
  <si>
    <t>Мармелад Вологодский "Традиционный" Тянем потянем вологодские подарки 100гр.</t>
  </si>
  <si>
    <t>Мармелад Вологодский "Традиционный" Дети 100гр.</t>
  </si>
  <si>
    <t>Мармелад Вологодский "Холестерину нет" 240гр (24шт) К/К</t>
  </si>
  <si>
    <t>Вологодская пастила глазированная "Чаруся" в шоколадной глазури 3кг.</t>
  </si>
  <si>
    <t>Вологодская пастила глазированная "Чаруся" в/з народный костюм 14шт.</t>
  </si>
  <si>
    <t>Пастила "Чаруся" в/з народный костюм 3,5кг. гофрокороб</t>
  </si>
  <si>
    <t>Пастила "Жеманэль" 3кг.</t>
  </si>
  <si>
    <t>Пастила "Нежная" 3кг.</t>
  </si>
  <si>
    <t>Пастила "Ореховая" 3кг.</t>
  </si>
  <si>
    <t>Пастила "Творожная" 2,5кг.</t>
  </si>
  <si>
    <t>Пастила "Шоколадная" 3 кг.</t>
  </si>
  <si>
    <t>Пастила "Яблочная" 3кг.</t>
  </si>
  <si>
    <t>Вологодская пастила на фруктозе "Ванильная" 2кг.</t>
  </si>
  <si>
    <t>Вологодская пастила на фруктозе "Вишнёвая" 2кг.</t>
  </si>
  <si>
    <t>Вологодская пастила на фруктозе "Клубничная" 2кг.</t>
  </si>
  <si>
    <t>Вологодская пастила на фруктозе "Лимонная" 2кг.</t>
  </si>
  <si>
    <t>Вологодская пастила на фруктозе "с Цукатами" 2кг.</t>
  </si>
  <si>
    <t>Зефир "53 элемент" (в завертке) 3,5кг. гофрокороб</t>
  </si>
  <si>
    <t>Зефир "Ассорти" 2кг. TV</t>
  </si>
  <si>
    <t>Зефир "Бело-розовый" 2кг. гофрокороб</t>
  </si>
  <si>
    <t>Зефир "Ванильный" 3кг. гофрокороб</t>
  </si>
  <si>
    <t>Зефир "Вилюрный" 3кг. гофрокороб</t>
  </si>
  <si>
    <t>Зефир "Вологодский" 3кг. гофрокороб</t>
  </si>
  <si>
    <t>Зефир "Вологодский" 500гр.</t>
  </si>
  <si>
    <t>Зефир "Вологодское лукошко" с аронией 2кг. TV</t>
  </si>
  <si>
    <t>Зефир "Вологодское лукошко" с морковью 2кг. TV</t>
  </si>
  <si>
    <t>Зефир "Вологодское лукошко" со свеклой 2кг. TV</t>
  </si>
  <si>
    <t>Зефир "Ерофеевич" (с творожным кремом)  2,5кг. TV</t>
  </si>
  <si>
    <t>Зефир "К чаю" 3кг. гофрокороб</t>
  </si>
  <si>
    <t>Зефир "Классика" 3кг. гофрокороб</t>
  </si>
  <si>
    <t>Зефир "Куполки " 2кг. TV</t>
  </si>
  <si>
    <t>Зефир "Облачко" 2кг. TV</t>
  </si>
  <si>
    <t>Зефир "Одуванчик" 2кг. TV</t>
  </si>
  <si>
    <t>Зефир "Очаровашка" (с коллагеном) 2кг. TV</t>
  </si>
  <si>
    <t>Зефир "Пломбирчик" (в завертке флоупак) 4кг. гофрокороб</t>
  </si>
  <si>
    <t>Зефир "Пломбирчик" (незавернутый) 3кг. TV</t>
  </si>
  <si>
    <t>Зефир "С брусникой" 2,5кг. TV</t>
  </si>
  <si>
    <t>Зефир "С брусникой" в/з 3кг. короб</t>
  </si>
  <si>
    <t>Зефир "С клюквой" 2,5кг. TV</t>
  </si>
  <si>
    <t>Зефир "С курагой" 3кг. гофрокороб</t>
  </si>
  <si>
    <t>Зефир "С малиной" 2,5кг. TV</t>
  </si>
  <si>
    <t>Зефир "С морошкой" 2,5кг. TV</t>
  </si>
  <si>
    <t>Зефир "С морской капустой" 3кг. гофрокороб</t>
  </si>
  <si>
    <t>Зефир "С облепихой" 2,5кг. TV</t>
  </si>
  <si>
    <t>Зефир "С черникой" 2,5кг. TV</t>
  </si>
  <si>
    <t>Зефир "С черносливом" 3кг. гофрокороб</t>
  </si>
  <si>
    <t>Зефир "Сливочный" 3кг. гофрокороб</t>
  </si>
  <si>
    <t>Зефир "Со вкусом банана" 2кг. TV</t>
  </si>
  <si>
    <t>Зефир "Со вкусом клубники и сливок" 2кг. TV</t>
  </si>
  <si>
    <t>Зефир "Со вкусом сливок" 2кг. TV</t>
  </si>
  <si>
    <t>Зефир "Со вкусом топленого молока" 3кг. гофрокороб</t>
  </si>
  <si>
    <t>Зефир "Со сгущенкой" 2,5кг. TV</t>
  </si>
  <si>
    <t>Зефир "Чудный " 2кг. TV</t>
  </si>
  <si>
    <t>Зефир "Чудный" (в/з) 4кг. гофрокороб</t>
  </si>
  <si>
    <t>Зефир в шоколаде "Десертный " (с коллагеном) 2кг. гофрокороб</t>
  </si>
  <si>
    <t>Зефир в шоколаде "Десертный " 4кг. гофрокороб</t>
  </si>
  <si>
    <t>Зефир Вологодский "Ассорти" 240гр. (12шт)</t>
  </si>
  <si>
    <t>Зефир "Вологодский" 240 гр (12шт)</t>
  </si>
  <si>
    <t>Зефир "Вологодское лукошко" с аронией 240гр (12шт)</t>
  </si>
  <si>
    <t>Зефир "Вологодское лукошко" с морковью 240гр (12шт)</t>
  </si>
  <si>
    <t>Зефир "Вологодское лукошко" со свеклой 240гр (12шт)</t>
  </si>
  <si>
    <t>Зефир Вологодский "Выбирай на вкус" 240гр. (12шт)</t>
  </si>
  <si>
    <t>Зефир Вологодский "Очаровашка" 240гр. (12шт)</t>
  </si>
  <si>
    <t>Зефир Вологодский "с Морской капустой", 240 гр (12шт)</t>
  </si>
  <si>
    <t>Зефир Вологодский "со вкусом Йогурта" 2кг. TV</t>
  </si>
  <si>
    <t>Зефир Вологодский 5 баллов с Чиа (в/з) 20шт., 500гр.</t>
  </si>
  <si>
    <t>Зефир "5 баллов" (в/з) 3кг. гофрокороб</t>
  </si>
  <si>
    <t>Зефир Вологодский "5 баллов" с Чиа, 210гр (12шт)</t>
  </si>
  <si>
    <t>Зефир Вологодский 5 баллов с Чиа 240гр.</t>
  </si>
  <si>
    <t>Зефир "5 баллов" 2кг. TV</t>
  </si>
  <si>
    <t>Зефир Вологодский 5 Баллов с Чиа 700гр.</t>
  </si>
  <si>
    <t>Зефир Вологодский "Весенняя улочка" 240 гр (10шт) К/К</t>
  </si>
  <si>
    <t>Зефир Вологодский "Ерофеевич" 250гр. (10шт) К/К</t>
  </si>
  <si>
    <t>Зефир Вологодский "Пасха" 250гр.</t>
  </si>
  <si>
    <t>Зефир Вологодский "с Брусникой" 250гр. (10шт) К/К</t>
  </si>
  <si>
    <t>Зефир Вологодский "с Клюквой" 250гр. (10шт) К/К</t>
  </si>
  <si>
    <t>Зефир Вологодский "с Малиной" 250гр.</t>
  </si>
  <si>
    <t>Зефир Вологодский "с Морошкой" 200гр. (10шт) К/К</t>
  </si>
  <si>
    <t>Зефир Вологодский "с Облепихой" 250гр. (10шт) К/К</t>
  </si>
  <si>
    <t>Зефир Вологодский "с Черникой" 250гр. (10шт) К/К</t>
  </si>
  <si>
    <t>Зефир Вологодский "Со сгущенкой" 250гр. (10шт) К/К</t>
  </si>
  <si>
    <t>Зефир Вологодский "Классика" 250гр.  (10шт) К/К</t>
  </si>
  <si>
    <t>Зефир Вологодский "Вологодский с молоком" 245гр. (9шт.) круглая</t>
  </si>
  <si>
    <t>Зефир Вологодский "Клюква с черникой" 225гр. (9шт.) круглая</t>
  </si>
  <si>
    <t>Зефир Вологодский "Морошка с облепихой" 225гр. (9шт) круглая</t>
  </si>
  <si>
    <t>Зефир Вологодский "Одуванчик с агаром" 225гр. (9шт.) круглая</t>
  </si>
  <si>
    <t>Зефир Вологодский "Очаровашка" 225 гр с коллагеном (9шт.) круглая</t>
  </si>
  <si>
    <t>Зефир Вологодский "по-Домашнему" 225гр.(9шт.) круглая</t>
  </si>
  <si>
    <t>Зефир Вологодский "Ягодные фантазии" 180гр. (10шт.) круглая</t>
  </si>
  <si>
    <t>Зефир Вологодский "5 баллов" с Чиа 225гр (9шт) круглая</t>
  </si>
  <si>
    <t>Зефир Вологодский "Бело-розовый" 250гр. П/П</t>
  </si>
  <si>
    <t>Зефир Вологодский "Куполки" 250гр. П/П</t>
  </si>
  <si>
    <t>Зефир Вологодский "с Курагой" 250гр. (14шт.) П/П</t>
  </si>
  <si>
    <t>Зефир Вологодский "с Черносливом" 250гр. П/П</t>
  </si>
  <si>
    <t>Зефир Вологодский "5 баллов" с Чиа 250гр. (14шт) П/П</t>
  </si>
  <si>
    <t>Зефир на фруктозе "Ванильный" 2кг.</t>
  </si>
  <si>
    <t>Зефир на фруктозе "Кокосовый" 2кг.</t>
  </si>
  <si>
    <t>Зефир на фруктозе "Лимонный" 2кг.</t>
  </si>
  <si>
    <t>Зефир на фруктозе "Малиновый" 2кг.</t>
  </si>
  <si>
    <t>Пастила глазированная "Чаруся" шоколадная 240гр. (21шт)</t>
  </si>
  <si>
    <t>Пастила "Жеманель" 255гр.  (21шт.)</t>
  </si>
  <si>
    <t>Пастила "Ореховая" 255гр. (21шт.)</t>
  </si>
  <si>
    <t>Пастила "Творожная" 200гр. (21шт)</t>
  </si>
  <si>
    <t>Пастила "Шоколадная" 240гр.  (21шт.)</t>
  </si>
  <si>
    <t>Пастила "Яблочная" 240гр.  (21шт.)</t>
  </si>
  <si>
    <t>Цена, руб.</t>
  </si>
  <si>
    <t>Итого, руб.</t>
  </si>
  <si>
    <t>0</t>
  </si>
  <si>
    <t>Набор конфет "8 Марта" (Цветы) 300гр. (8шт)</t>
  </si>
  <si>
    <t>Вологодские конфеты "9 Мая" 340гр.</t>
  </si>
  <si>
    <t>Вологодские конфеты "Везучая конфетка" 200гр. П/П</t>
  </si>
  <si>
    <t>Конфеты "Вологда" 300гр.</t>
  </si>
  <si>
    <t>Вологодские конфеты "Вологда" Губернаторская 330гр.</t>
  </si>
  <si>
    <t>Конфеты "Вологодская клюковка" 250гр (9шт)</t>
  </si>
  <si>
    <t>Конфеты "Вологодская птичка брусничная" 230гр. (9шт)</t>
  </si>
  <si>
    <t>Конфеты "Вологодская птичка лимонная" 230гр. (9шт)</t>
  </si>
  <si>
    <t>Конфеты "Вологодская птичка с клюквой" 230гр. (9шт)</t>
  </si>
  <si>
    <t>Конфеты "Вологодская птичка с шоколадом" 230гр. (9шт)</t>
  </si>
  <si>
    <t>Конфеты "Вологодская птичка со сгущенным молоком" 230гр. (9шт)</t>
  </si>
  <si>
    <t>Конфеты "Вологодская птичка традиционная" 230гр. (9шт)</t>
  </si>
  <si>
    <t>Вологодские конфеты "Вологодские вечера" 200гр. П/П</t>
  </si>
  <si>
    <t>Вологодские конфеты "Вологодские просторы" 280гр.</t>
  </si>
  <si>
    <t>Вологодские конфеты "Гранама" 200гр. П/П</t>
  </si>
  <si>
    <t>Конфеты Душа русского севера 320гр.</t>
  </si>
  <si>
    <t>Конфеты "Ириска" 200гр.</t>
  </si>
  <si>
    <t>Вологодские конфеты "Исполнения желаний" 240гр. (8шт)</t>
  </si>
  <si>
    <t>Конфеты "Креативные" без сахара с эритритом</t>
  </si>
  <si>
    <t>Вологодские конфеты "Кунжутные" 200гр. П/П</t>
  </si>
  <si>
    <t>Вологодские конфеты "Курага" 230гр. (9шт)</t>
  </si>
  <si>
    <t>Набор конфет "Мамин праздник" 160гр. (24шт)</t>
  </si>
  <si>
    <t>Конфеты "Марципановые" 200гр.</t>
  </si>
  <si>
    <t>Набор конфет "Открытка для Вас" 170гр. (24шт)</t>
  </si>
  <si>
    <t>Вологодские конфеты "просто Вкусняшка" 200гр. П/П</t>
  </si>
  <si>
    <t>Конфеты "Рубцовская осень" 270гр.</t>
  </si>
  <si>
    <t>Набор конфет "С 8 Марта" 180гр. (24шт)</t>
  </si>
  <si>
    <t>Вологодские конфеты "с Арахисом" 200гр. П/П</t>
  </si>
  <si>
    <t>Вологодские конфеты "С любовью" "Я встретил Вас" 280гр.</t>
  </si>
  <si>
    <t>Вологодские конфеты "С праздником" 150гр.  23 февраля (24шт)</t>
  </si>
  <si>
    <t>Вологодские конфеты "с Фруктами" 200гр. П/П</t>
  </si>
  <si>
    <t>Вологодские конфеты "Серебряное ожерелье Русского севера" МИ1 333гр.</t>
  </si>
  <si>
    <t>Вологодские конфеты "Сладкая бандероль" 230гр. (9шт) клюковка</t>
  </si>
  <si>
    <t>Вологодские конфеты Спасо-Прилуцкий монастырь 330гр.</t>
  </si>
  <si>
    <t>Набор конфет "Счастливый день" 230гр. (8шт)</t>
  </si>
  <si>
    <t>Конфеты "Счастья, тепла, радости" 325гр. (9 шт)</t>
  </si>
  <si>
    <t>Конфеты "Угощяю рябиной" 280гр.</t>
  </si>
  <si>
    <t>Вологодские конфеты "Череповец" 300гр.</t>
  </si>
  <si>
    <t>Вологодские конфеты "Чернослив" 200гр</t>
  </si>
  <si>
    <t>Вологодские конфеты "Чехов" (золото) 455гр.</t>
  </si>
  <si>
    <t>Подарочный набор "Чехов" (серебро) 405гр.</t>
  </si>
  <si>
    <t>Набор конфет "Для настроения" "С 8 Марта (тюльпан)" 150гр. (24шт)</t>
  </si>
  <si>
    <t>Ирис Вологодский "Ирис Борис" в/з 6кг.</t>
  </si>
  <si>
    <t>Ирис Вологодский "Ириска от Василиски" 6кг.</t>
  </si>
  <si>
    <t>Ирис Вологодский "Шуршик" 6кг.</t>
  </si>
  <si>
    <t>Карамель Вологодская с какао в/з 200гр. (20шт) П/П</t>
  </si>
  <si>
    <t>Карамель Вологодская с какао в/з 7кг. гофрокороб</t>
  </si>
  <si>
    <t>Карамель Вологодская с молоком в/з 1,5кг. TV</t>
  </si>
  <si>
    <t>Карамель Вологодская с молоком в/з 200гр. (20шт) П/П</t>
  </si>
  <si>
    <t>Карамель Вологодская с молоком в/з 7кг. гофрокороб</t>
  </si>
  <si>
    <t>Конфеты "Апельсин" мармеладные 5кг.</t>
  </si>
  <si>
    <t>Конфеты Абрикосовая косточка (в/з) 4кг</t>
  </si>
  <si>
    <t>Конфеты Айва (в/з) 5кг</t>
  </si>
  <si>
    <t>Конфеты Вафельные хрустяшки (в/з) 4кг</t>
  </si>
  <si>
    <t>Конфеты Вологодская клюковка (в/з) 4кг.</t>
  </si>
  <si>
    <t>Конфеты Вологодская клюковка (незавернутые) 3кг.</t>
  </si>
  <si>
    <t>Конфеты Вологодская кружевница (в/з) 4кг</t>
  </si>
  <si>
    <t>Конфеты Вологодская птичка (в/з) с клюквой 4кг</t>
  </si>
  <si>
    <t>Конфеты Вологодская птичка (в/з) со сгущеным молоком 4кг</t>
  </si>
  <si>
    <t>Конфеты Вологодская птичка (не завернутые) 3кг</t>
  </si>
  <si>
    <t>Конфеты Везучая конфетка (в/з) 5кг</t>
  </si>
  <si>
    <t>Конфеты Вологодские вечера (в/з) 5кг</t>
  </si>
  <si>
    <t>Конфеты Вишня в желе (в/з) 4кг</t>
  </si>
  <si>
    <t>Конфеты Гранама (в/з) 5кг</t>
  </si>
  <si>
    <t>Конфеты Десертные (в/з) 5кг.</t>
  </si>
  <si>
    <t>Конфеты Леда (в/з) 5кг</t>
  </si>
  <si>
    <t>Конфеты Вологодские с арахисом (в/з) 5кг</t>
  </si>
  <si>
    <t>Конфеты Вологодские с фруктами (в/з) 5кг</t>
  </si>
  <si>
    <t>Конфеты Вологодские сказки (в/з) 5кг</t>
  </si>
  <si>
    <t>Конфеты Для настроения (в/з) 4кг</t>
  </si>
  <si>
    <t>Конфеты Добрячок (сокосодержащие, в/з) 5кг.</t>
  </si>
  <si>
    <t>Конфеты Желеко (в/з) 5кг</t>
  </si>
  <si>
    <t>Конфеты Желеко (незавернутые) 3кг</t>
  </si>
  <si>
    <t>Конфеты Желеко с арахисом (незавернутые) 3кг</t>
  </si>
  <si>
    <t>Конфеты заповеди Деда Мороза (в/з) 4кг</t>
  </si>
  <si>
    <t>Конфеты Из Вологды (в/з) 5кг</t>
  </si>
  <si>
    <t>Конфеты Имбирные (в/з) 5кг</t>
  </si>
  <si>
    <t>Конфеты Имбирные (незавернутые) 3кг</t>
  </si>
  <si>
    <t>Конфеты Кленовые (в/з) 5кг</t>
  </si>
  <si>
    <t>Конфеты Кофейно-сливочные (в/з) 4кг</t>
  </si>
  <si>
    <t>Конфеты Кунжутные (в/з) 5кг</t>
  </si>
  <si>
    <t>Конфеты Медовый орешек (в/з) 3кг</t>
  </si>
  <si>
    <t>Конфеты Морозные (в/з) 4кг</t>
  </si>
  <si>
    <t>Конфеты Просто вкусняшка (в/з) 5кг</t>
  </si>
  <si>
    <t>Конфеты С халвой (в/з) 4кг</t>
  </si>
  <si>
    <t>Конфеты суфле "Дважды два" (в/з) в ассортименте 3,5кг</t>
  </si>
  <si>
    <t>Конфеты суфле "Дважды два" шоколадное (незавернутое) в ассорт. 3кг</t>
  </si>
  <si>
    <t>Конфеты суфле шоколадное (в/з) 3,5кг</t>
  </si>
  <si>
    <t>Конфеты суфле-пломбир (незавернутое) 3кг</t>
  </si>
  <si>
    <t>Конфеты Фруктово-грильяжные (в/з) 3кг</t>
  </si>
  <si>
    <t>Конфеты Чаруся (в/з) 5кг</t>
  </si>
  <si>
    <t>Конфеты Черничные (в/з) 4кг</t>
  </si>
  <si>
    <t>Легкий перекус (кукурузные палочки глазированные) 3кг. гофрокороб</t>
  </si>
  <si>
    <t>Драже "Арахис в шоколадной глазури" 4кг. TV</t>
  </si>
  <si>
    <t>Драже "Арахис в шоколадной глазури" 6кг. гофрокороб</t>
  </si>
  <si>
    <t>Драже "Вологодская клюковка" 4кг. TV</t>
  </si>
  <si>
    <t>Драже "Вологодская клюковка" 6кг. гофрокороб</t>
  </si>
  <si>
    <t>Драже "Грецкий в шоке" 35гр (15шт)</t>
  </si>
  <si>
    <t>Драже "Гречка в ШОКе" 50гр. (24шт)</t>
  </si>
  <si>
    <t>Драже "Друг Фундук" 45гр (20шт)</t>
  </si>
  <si>
    <t>Драже "Заморские камешки" 50гр (20шт)</t>
  </si>
  <si>
    <t>Драже "Заморские камешки" 90гр. НГ баул</t>
  </si>
  <si>
    <t>Драже "Изюм в глазури" 4кг. TV</t>
  </si>
  <si>
    <t>Драже "Изюм в глазури" 7кг. гофрокороб</t>
  </si>
  <si>
    <t>Драже "Кедровое" 25гр. (216шт.)</t>
  </si>
  <si>
    <t>Драже "Кешью в шоке" 35гр (15шт)</t>
  </si>
  <si>
    <t>Драже "Клюква в шоколаде" 100гр. (24шт)</t>
  </si>
  <si>
    <t>Драже "Клюква в шоколаде" 100гр. НГ</t>
  </si>
  <si>
    <t>Кофейные зерна в шоколаде 25гр.</t>
  </si>
  <si>
    <t>Драже "Лимонная свежесть" 250гр. (20шт.)</t>
  </si>
  <si>
    <t>Драже "Лимонная свежесть" 4кг. TV</t>
  </si>
  <si>
    <t>Драже "Лимонная свежесть" 6кг. гофрокороб</t>
  </si>
  <si>
    <t>Драже "Мармелотто" 100гр (24шт)</t>
  </si>
  <si>
    <t>Драже "Полба в ШОКе" 150гр. дой-пак</t>
  </si>
  <si>
    <t>Драже "Полба в Шоке" 50гр (24шт)</t>
  </si>
  <si>
    <t>Драже "Полба в ШОКе" 50гр. НГ</t>
  </si>
  <si>
    <t>Драже ЗАО Кондитерская фабрика "Пользочка" (24шт)  ТОЛЬКО БАУЛ!</t>
  </si>
  <si>
    <t>Драже "С Ананасом" сундучок 35гр.</t>
  </si>
  <si>
    <t>Драже "Со вкусом зеленого яблока" 4кг. TV</t>
  </si>
  <si>
    <t>Драже "Со вкусом зеленого яблока" 6кг. гофрокороб</t>
  </si>
  <si>
    <t>Драже "Тыква в Шоке" 45гр (15шт)</t>
  </si>
  <si>
    <t>Драже "Тыква в Шоке" сундучок 25гр.</t>
  </si>
  <si>
    <t>Драже "Фруктовая радуга" 250гр. (20шт)</t>
  </si>
  <si>
    <t>Драже "Фруктовая радуга" 4кг. TV</t>
  </si>
  <si>
    <t>Драже "Фруктовая радуга" 6кг. гофрокороб</t>
  </si>
  <si>
    <t>Драже "Фрутульки"  25гр.</t>
  </si>
  <si>
    <t>Драже "Шиповник" 250гр. (20шт.)</t>
  </si>
  <si>
    <t>Драже "Шиповник" 4кг. TV</t>
  </si>
  <si>
    <t>Драже "Шиповник" 6кг. гофрокороб</t>
  </si>
  <si>
    <t>Драже "Шишка в ШОКе" 10гр.</t>
  </si>
  <si>
    <t>Драже "Шишка в ШОКе" 35гр. (14шт.) сундучок</t>
  </si>
  <si>
    <t>Заморские камешки (изюм в разноцветной накатке) 2,8кг. TV</t>
  </si>
  <si>
    <t>Заморские камешки (изюм в разноцветной накатке) 4кг. TV</t>
  </si>
  <si>
    <t>Заморские камешки (изюм в разноцветной накатке) 7кг. гофрокороб</t>
  </si>
  <si>
    <t>Радуга (арахис в разноцветной накатке) 4кг. TV</t>
  </si>
  <si>
    <t>Радуга (арахис в разноцветной накатке) 6кг. гофрокороб</t>
  </si>
  <si>
    <t>Цукаты в шоколаде "Пан Банан" 50гр.</t>
  </si>
  <si>
    <t>Вологодское монпансье "Анисовое"</t>
  </si>
  <si>
    <t>Вологодское монпансье "в гостях у Деда Мороза" 65гр</t>
  </si>
  <si>
    <t>Вологодское монпансье "Великий Устюг" 50гр</t>
  </si>
  <si>
    <t>Вологодское монпансье "Великий Устюг" 65гр логотип НГ</t>
  </si>
  <si>
    <t>Вологодское монпансье "Вологодский кремль" 65гр</t>
  </si>
  <si>
    <t>Вологодское монпансье "Дед Мороз" белая банка 65гр</t>
  </si>
  <si>
    <t>Вологодское монпансье "Дед Мороз" красная банка 65гр</t>
  </si>
  <si>
    <t>Вологодское монпансье "Дед Мороз" синяя банка 65гр</t>
  </si>
  <si>
    <t>Вологодское монпансье "Доброе утро" 65гр.</t>
  </si>
  <si>
    <t>Вологодское монпансье "Домик Петра" 65гр.</t>
  </si>
  <si>
    <t>Вологодское монпансье "Дымковская" 65гр.</t>
  </si>
  <si>
    <t>Вологодское монпансье "Кирилло-Белозерский монастырь" 65гр.</t>
  </si>
  <si>
    <t>Вологодское монпансье "Космополитан" 130гр.</t>
  </si>
  <si>
    <t>Вологодское монпансье "Лучшей Бабушке" 65гр.</t>
  </si>
  <si>
    <t>Вологодское монпансье "Лучшей Маме" 65гр. (60шт.)</t>
  </si>
  <si>
    <t>Вологодское монпансье "Лучшему Дедушке" 65гр.</t>
  </si>
  <si>
    <t>Вологодское монпансье "Лучшему Папе" 65гр. (60шт.)</t>
  </si>
  <si>
    <t>Вологодское монпансье "Лучшему ребёнку" 65гр.</t>
  </si>
  <si>
    <t>Вологодское монпансье "лучший мой Подарочек" 65гр</t>
  </si>
  <si>
    <t>Вологодское монпансье "Матрёшка" 65гр.</t>
  </si>
  <si>
    <t>Вологодское монпансье "от Деда Мороза" 50гр П/П</t>
  </si>
  <si>
    <t>Вологодское монпансье "с Днем знаний" 65гр.</t>
  </si>
  <si>
    <t>Вологодское монпансье "Снеговик" 65гр</t>
  </si>
  <si>
    <t>Вологодское монпансье "Снегурочка" 65гр</t>
  </si>
  <si>
    <t>Вологодское монпансье "Тотьма" 65гр.</t>
  </si>
  <si>
    <t>Вологодское монпансье "Ферапонтово" 65гр.</t>
  </si>
  <si>
    <t>Вологодское монпансье "Череповец" 65гр.</t>
  </si>
  <si>
    <t>Вологодское монпансье "Эвкалипто-ментоловое" 50гр.</t>
  </si>
  <si>
    <t>Чага дробленая 1 кг</t>
  </si>
  <si>
    <t>Зефир в фасовке 500 гр весовой</t>
  </si>
  <si>
    <t>Зефир "Ассорти" 500гр</t>
  </si>
  <si>
    <t>Зефир "Бело-розовый" 500гр</t>
  </si>
  <si>
    <t>Зефир "Ванильный" 500гр</t>
  </si>
  <si>
    <t>Зефир "Вилюрный" 500гр</t>
  </si>
  <si>
    <t>Зефир "Вологодский" 500гр</t>
  </si>
  <si>
    <t>Зефир "Вологодское лукошко" с аронией 500гр</t>
  </si>
  <si>
    <t>Зефир "Вологодское лукошко" с морковью 500гр</t>
  </si>
  <si>
    <t>Зефир "Вологодское лукошко" со свеклой 500гр</t>
  </si>
  <si>
    <t>Зефир "Куполки " 500гр</t>
  </si>
  <si>
    <t>Зефир "Облачко" 500гр</t>
  </si>
  <si>
    <t>Зефир "Одуванчик" 500гр</t>
  </si>
  <si>
    <t>Зефир "Очаровашка" (с коллагеном) 500гр</t>
  </si>
  <si>
    <t>Зефир "с Курагой" 500гр</t>
  </si>
  <si>
    <t>Зефир "с Морской капустой" 500гр</t>
  </si>
  <si>
    <t>Зефир "с Черносливом" 500гр</t>
  </si>
  <si>
    <t>Зефир "Сливочный" 500гр</t>
  </si>
  <si>
    <t>Зефир "со вкусом Банана" 500гр</t>
  </si>
  <si>
    <t>Зефир "со вкусом Клубники и сливок" 500гр</t>
  </si>
  <si>
    <t>Зефир "со вкусом Сливок" 500гр</t>
  </si>
  <si>
    <t>Зефир "со вкусом Топленого молока" 500гр</t>
  </si>
  <si>
    <t>Зефир "Чудный " 500гр</t>
  </si>
  <si>
    <t>Зефир "Чудный" (в/з) 500гр</t>
  </si>
  <si>
    <t>Зефир в шоколаде "Ерофеевич" (с творожным кремом) 500гр</t>
  </si>
  <si>
    <t>Зефир в шоколаде "Классика" 500гр</t>
  </si>
  <si>
    <t>Зефир в шоколаде "Пломбирчик" (в завертке флоупак) 500гр</t>
  </si>
  <si>
    <t>Зефир в шоколаде "Пломбирчик" (незавернутый) 500гр</t>
  </si>
  <si>
    <t>Зефир в шоколаде "с Брусникой" 500гр</t>
  </si>
  <si>
    <t>Зефир в шоколаде "с Брусникой" в/з 500гр</t>
  </si>
  <si>
    <t>Зефир в шоколаде "с Клюквой" 500гр</t>
  </si>
  <si>
    <t>Зефир в шоколаде "с Малиной" 500гр</t>
  </si>
  <si>
    <t>Зефир в шоколаде "с Морошкой" 500гр</t>
  </si>
  <si>
    <t>Зефир в шоколаде "с Облепихой" 500гр</t>
  </si>
  <si>
    <t>Зефир в шоколаде "с Черникой" 500гр</t>
  </si>
  <si>
    <t>Зефир в шоколаде "со Сгущенкой" 500гр</t>
  </si>
  <si>
    <t>Вологодский Иван-чай классический среднелистовой 500 гр</t>
  </si>
  <si>
    <t>Вологодский Иван-чай классический гранулированный 500 гр</t>
  </si>
  <si>
    <t>Вологодский Иван-чай с душицей 500 гр</t>
  </si>
  <si>
    <t>Иван-чай классический в пирамидках в саше (1 пирамидка)</t>
  </si>
  <si>
    <t>Иван-чай с брусникой в пирамидках  в саше (1 пирамидка)</t>
  </si>
  <si>
    <t>Иван-чай с мятой в пирамидках  в саше (1 пирамидка)</t>
  </si>
  <si>
    <t>Иван-чай с облепихой в пирамидках  в саше (1 пирамидка)</t>
  </si>
  <si>
    <t>Сбор "Формула стройности" в пирамидках в БОПП пакете (1 пирамидка)</t>
  </si>
  <si>
    <t>Иван-чай классический в пирамидках в БОПП пакете (1 пирамидка)</t>
  </si>
  <si>
    <t>Иван-чай с брусникой в пирамидках  в БОПП пакете (1 пирамидка)</t>
  </si>
  <si>
    <t>Иван-чай с мятой в пирамидках  в БОПП пакете (1 пирамидка)</t>
  </si>
  <si>
    <t>Иван-чай с облепихой в пирамидках  в БОПП пакете (1 пирамидка)</t>
  </si>
  <si>
    <t>Сбор "Формула силы" в пирамидках в БОПП пакете (1 пирамидка)</t>
  </si>
  <si>
    <t>Сбор "Формула стройности" в пирамидках (15 пирамидок по 2,5 гр) в картонной упаковке</t>
  </si>
  <si>
    <t>Сбор "Формула силы" в пирамидках (15 пирамидок по 2,5 гр) в картонной упаковке</t>
  </si>
  <si>
    <t>Иван-чай классический в пирамидках (12 пирамидок по 2,5 гр) в картонной упаковке</t>
  </si>
  <si>
    <t>Иван-чай с брусникой в пирамидках  (12 пирамидок по 2,5 гр) в картонной упаковке</t>
  </si>
  <si>
    <t>Иван-чай с мятой в пирамидках  (12 пирамидок по 2,5 гр) в картонной упаковке</t>
  </si>
  <si>
    <t>Иван-чай с облепихой в пирамидках  (12 пирамидок по 2,5 гр) в картонной упаковке</t>
  </si>
  <si>
    <t>Сбор "Формула стройности" в саше (1 пирамидка 2,5 гр)</t>
  </si>
  <si>
    <t>Сбор "Формула силы" в саше (1 пирамидка 2,5 гр)</t>
  </si>
  <si>
    <t>Цукаты "Овощное чудо"</t>
  </si>
  <si>
    <t>Вологодские цукаты "Кладовая сладостей"</t>
  </si>
  <si>
    <t>Цукаты из Вологды в картонной упаковке 
ФИТО Fit</t>
  </si>
  <si>
    <t>Цукаты Вологодская малинка 100 гр ФИТО Fit</t>
  </si>
  <si>
    <t>Цукаты Вологодская вишенка 100 гр ФИТО Fit</t>
  </si>
  <si>
    <t>Цукаты Вологодская клюковка 100 гр ФИТО Fit</t>
  </si>
  <si>
    <t>Цукаты Вологодская черничка 100 гр ФИТО Fit</t>
  </si>
  <si>
    <t>Цукаты Вологодская клубничка 100 гр ФИТО Fit</t>
  </si>
  <si>
    <t xml:space="preserve">Мармеладные морковные дольки </t>
  </si>
  <si>
    <t xml:space="preserve">Сладкие морковные дольки </t>
  </si>
  <si>
    <t xml:space="preserve">Цукатные морковные ириски </t>
  </si>
  <si>
    <t xml:space="preserve">Сладкие морковные сухарики </t>
  </si>
  <si>
    <t>Вологодские яблочные конфеты из Антоновки в молочном шоколаде 150гр</t>
  </si>
  <si>
    <t>Вологодские яблочные конфеты из Антоновки в молочном шоколаде 2кг</t>
  </si>
  <si>
    <t>Палочки "Фитнес" яблочные без сахара классические</t>
  </si>
  <si>
    <t>Палочки "Фитнес" яблочные без сахара с вишней</t>
  </si>
  <si>
    <t>Палочки "Фитнес" яблочные без сахара с клюквой</t>
  </si>
  <si>
    <t>Палочки "Фитнес" яблочные без сахара с малиной</t>
  </si>
  <si>
    <t>Палочки "Фитнес" яблочные без сахара с черникой</t>
  </si>
  <si>
    <t>Пастила без сахара классическая 115гр.</t>
  </si>
  <si>
    <t>Пастила без сахара классическая 230гр.</t>
  </si>
  <si>
    <t>Пастила без сахара классическая весовая кг.</t>
  </si>
  <si>
    <t>Пастила без сахара с брусникой 115гр.</t>
  </si>
  <si>
    <t>Пастила без сахара с брусникой 230гр.</t>
  </si>
  <si>
    <t>Пастила без сахара с брусникой весовая кг.</t>
  </si>
  <si>
    <t>Пастила без сахара с вишней 115гр.</t>
  </si>
  <si>
    <t>Пастила без сахара с вишней 230гр.</t>
  </si>
  <si>
    <t>Пастила без сахара с вишней весовая кг.</t>
  </si>
  <si>
    <t>Пастила без сахара с клюквой 115гр.</t>
  </si>
  <si>
    <t>Пастила без сахара с клюквой 230гр.</t>
  </si>
  <si>
    <t>Пастила без сахара с клюквой весовая кг.</t>
  </si>
  <si>
    <t>Пастила без сахара с малиной 115гр.</t>
  </si>
  <si>
    <t>Пастила без сахара с малиной 230гр.</t>
  </si>
  <si>
    <t>Пастила без сахара с малиной весовая кг.</t>
  </si>
  <si>
    <t>Пастила без сахара с черемухой 115гр.</t>
  </si>
  <si>
    <t>Пастила без сахара с черемухой 230гр.</t>
  </si>
  <si>
    <t>Пастила без сахара с черемухой весовая кг.</t>
  </si>
  <si>
    <t>Пастила без сахара с черникой 115гр.</t>
  </si>
  <si>
    <t>Пастила без сахара с черникой 230гр.</t>
  </si>
  <si>
    <t>Пастила без сахара с черникой весовая кг.</t>
  </si>
  <si>
    <t>Пастила яблочная классическая 150гр.</t>
  </si>
  <si>
    <t>Пастила яблочная классическая 300гр.</t>
  </si>
  <si>
    <t>Пастила яблочная с брусникой 150гр.</t>
  </si>
  <si>
    <t>Пастила яблочная с брусникой 300гр.</t>
  </si>
  <si>
    <t>Пастила яблочная с вишней 150гр.</t>
  </si>
  <si>
    <t>Пастила яблочная с вишней 300гр.</t>
  </si>
  <si>
    <t>Пастила яблочная с клюквой 150гр.</t>
  </si>
  <si>
    <t>Пастила яблочная с клюквой 300гр.</t>
  </si>
  <si>
    <t>Пастила яблочная с малиной 150гр.</t>
  </si>
  <si>
    <t>Пастила яблочная с малиной 300гр.</t>
  </si>
  <si>
    <t>Пастила яблочная с черемухой 150гр.</t>
  </si>
  <si>
    <t>Пастила яблочная с черемухой 300гр.</t>
  </si>
  <si>
    <t>Пастила яблочная с черникой 150гр.</t>
  </si>
  <si>
    <t>Пастила яблочная с черникой 300гр.</t>
  </si>
  <si>
    <t>Хрустики яблочные без сахара 400 гр.</t>
  </si>
  <si>
    <t>Хрустики яблочные без сахара 500гр.</t>
  </si>
  <si>
    <t>Хрустики яблочные без сахара ассорти 400 гр.</t>
  </si>
  <si>
    <t>Хрустики яблочные в молочном шоколаде 90гр.</t>
  </si>
  <si>
    <t>ВОЛОГОДСКАЯ ПАСТИЛА</t>
  </si>
  <si>
    <t>Цена наличные</t>
  </si>
  <si>
    <t>Листовой Вологодский Иван-чай в крафт-пакете  250 гр</t>
  </si>
  <si>
    <t>Листовой Вологодский Иван-чай в дой-паке с застёжкой зип-лок  250 гр</t>
  </si>
  <si>
    <t xml:space="preserve">Вологодский Иван-чай классический  </t>
  </si>
  <si>
    <t xml:space="preserve">Вологодский Иван-чай классический среднелистовой  </t>
  </si>
  <si>
    <t xml:space="preserve">Вологодский Иван-чай классический гранулированный  </t>
  </si>
  <si>
    <t xml:space="preserve">Вологодский Иван-чай с душицей  </t>
  </si>
  <si>
    <t xml:space="preserve">Вологодский Иван-чай с листьями вишни  </t>
  </si>
  <si>
    <t xml:space="preserve">Вологодский Иван-чай с листьями малины  </t>
  </si>
  <si>
    <t xml:space="preserve">Вологодский Иван-чай с листьями смородины  </t>
  </si>
  <si>
    <t xml:space="preserve">Вологодский Иван-чай с таволгой  </t>
  </si>
  <si>
    <t xml:space="preserve">Вологодский Иван-чай с имбирем и лимоном  </t>
  </si>
  <si>
    <t xml:space="preserve">Вологодский Иван-чай с облепихой  </t>
  </si>
  <si>
    <t xml:space="preserve">Вологодский Иван-чай с чабрецом  </t>
  </si>
  <si>
    <t xml:space="preserve">Вологодский Иван-чай с шиповником  </t>
  </si>
  <si>
    <t xml:space="preserve">Вологодский Иван-чай с мятой  </t>
  </si>
  <si>
    <t xml:space="preserve">Вологодский Иван-чай с мелиссой   </t>
  </si>
  <si>
    <t xml:space="preserve">Вологодский Иван-чай с яблоком и корицей   </t>
  </si>
  <si>
    <t xml:space="preserve">Вологодский Иван-чай с липовым цветом    </t>
  </si>
  <si>
    <t xml:space="preserve">Вологодский Иван-чай с барбарисом    </t>
  </si>
  <si>
    <t xml:space="preserve">Вологодский Иван-чай с апельсином и корицей    </t>
  </si>
  <si>
    <t xml:space="preserve">Вологодский Иван-чай "Глинтвейн"    </t>
  </si>
  <si>
    <t xml:space="preserve">Вологодский Иван-чай с клюквой    </t>
  </si>
  <si>
    <t xml:space="preserve">Вологодский Иван-чай с черникой     </t>
  </si>
  <si>
    <t xml:space="preserve">Вологодский Иван-чай с брусникой и листом брусники    </t>
  </si>
  <si>
    <t xml:space="preserve">Вологодский Иван-чай с листом брусники    </t>
  </si>
  <si>
    <t xml:space="preserve">Вологодский Иван-чай с яблоком    </t>
  </si>
  <si>
    <t>Вологодский Иван-чай с лемонграссом</t>
  </si>
  <si>
    <t xml:space="preserve">Вологодский Иван-чай с чагой </t>
  </si>
  <si>
    <r>
      <t>Вологодский Иван-чай с листьями вишни в картонной упаковке, 50 г</t>
    </r>
    <r>
      <rPr>
        <sz val="10"/>
        <color rgb="FFFF0000"/>
        <rFont val="Arial"/>
        <family val="2"/>
        <charset val="204"/>
      </rPr>
      <t xml:space="preserve"> </t>
    </r>
  </si>
  <si>
    <t xml:space="preserve">Вологодский Иван-чай с таволгой в картонной упаковке, 50 г </t>
  </si>
  <si>
    <t xml:space="preserve"> </t>
  </si>
  <si>
    <t>Вологодский Иван-чай классический мелколистовой 500 гр</t>
  </si>
  <si>
    <t>3. Травы, дикоросы, целебные дары природы</t>
  </si>
  <si>
    <t>4. Вологодская пастила оптом (по ценам производителя)</t>
  </si>
  <si>
    <t>5. Вологодские цукаты и клюква в сахарной пудре</t>
  </si>
  <si>
    <t>7. Драже</t>
  </si>
  <si>
    <t>8. Зефир и кондитерская пастила из Вологды</t>
  </si>
  <si>
    <t>10. Карамель, монпансье и ирис из Вологды</t>
  </si>
  <si>
    <t>11. Мармелад из Вологды</t>
  </si>
  <si>
    <t xml:space="preserve">* минимальный заказ по всем разделам 5 000 рублей, если не указаны иные условия </t>
  </si>
  <si>
    <t xml:space="preserve">1. Травяные чаи, благовония, травы и зубные порошки от Вологодского чаемана </t>
  </si>
  <si>
    <t xml:space="preserve">6. Чага и чага-чай </t>
  </si>
  <si>
    <t>Вологодские цукаты Ассорти 120 г. "Кладовая Сладостей"</t>
  </si>
  <si>
    <t>Вологодские цукаты из Вишни 100 г. "Кладовая Сладостей"</t>
  </si>
  <si>
    <t>Вологодские цукаты из Клюквы 120 г. "Кладовая Сладостей"</t>
  </si>
  <si>
    <t>Вологодские цукаты из Крыжовника 130 г. "Кладовая Сладостей"</t>
  </si>
  <si>
    <t>Вологодские цукаты из Облепихи 70 г. "Кладовая Сладостей"</t>
  </si>
  <si>
    <t>Вологодские цукаты из Ревеня 130 г. "Кладовая Сладостей"</t>
  </si>
  <si>
    <t>Вологодские цукаты из Тыквы 120 г. "Кладовая Сладостей"</t>
  </si>
  <si>
    <t>Вологодские цукаты из Черники 70 г. "Кладовая Сладостей"</t>
  </si>
  <si>
    <t>Вологодские цукаты из Черноплодной рябины 130 г. "Кладовая Сладостей"</t>
  </si>
  <si>
    <t>12. Зефир весовой</t>
  </si>
  <si>
    <t>Цена за наличные</t>
  </si>
  <si>
    <t>Клюква в сахарной пудре (вложение 36 штук) 125 гр.</t>
  </si>
  <si>
    <t xml:space="preserve">Иван-чай из Великого Устюга с боярышником в картонной упаковке, 50 г </t>
  </si>
  <si>
    <t>Цукаты Вологодское яблочко 100 гр ФИТО Fit</t>
  </si>
  <si>
    <t>Цукаты Вологодская морковка 100 гр ФИТО Fit</t>
  </si>
  <si>
    <t>Цукаты Вологодский лимончик 100 гр ФИТО Fit</t>
  </si>
  <si>
    <t>Иван-чай "Иммунитет" 50 гр.</t>
  </si>
  <si>
    <t>Иван-чай "Антистресс" 50 гр.</t>
  </si>
  <si>
    <t>Иван-чай "Новогодний глинтвейн" 50 гр.</t>
  </si>
  <si>
    <t xml:space="preserve">Иван-чай и сборы в пирамидках ФИТО Fit
</t>
  </si>
  <si>
    <r>
      <t>Иван-чай ФИТО Fit</t>
    </r>
    <r>
      <rPr>
        <b/>
        <sz val="12"/>
        <color rgb="FFFF0000"/>
        <rFont val="Arial"/>
        <family val="2"/>
        <charset val="204"/>
      </rPr>
      <t xml:space="preserve"> (НОВИНКА)</t>
    </r>
  </si>
  <si>
    <t>Иван-чай из Великого Устюга с листом ежевики в картонной упаковке, 50 г</t>
  </si>
  <si>
    <t xml:space="preserve">Иван-чай из Великого Устюга с листом земляники в картонной упаковке, 50 г </t>
  </si>
  <si>
    <t xml:space="preserve">Иван-чай из Великого Устюга со зверобоем в картонной упаковке, 50 г </t>
  </si>
  <si>
    <t xml:space="preserve">Иван-чай из Великого Устюга с крапивой в картонной упаковке, 50 г </t>
  </si>
  <si>
    <t>Щербет яблочный с клюквой 250гр.</t>
  </si>
  <si>
    <t>Щербет яблочный с орехом и корицей 250гр.</t>
  </si>
  <si>
    <t>Щербет яблочный с цукатами 250гр.</t>
  </si>
  <si>
    <t>Щербет яблочный с черемухой 250гр.</t>
  </si>
  <si>
    <t>Щербет яблочный с черносливом и орехом 250гр.</t>
  </si>
  <si>
    <t>Иван-чай из Великого Устюга с чагой в картонной упаковке, 50 г</t>
  </si>
  <si>
    <t xml:space="preserve">Иван-чай из Великого Устюга с мелиссой в картонной упаковке, 50 г </t>
  </si>
  <si>
    <t>Вологодский Иван-чай классический   в крафт-пакете  250 гр</t>
  </si>
  <si>
    <t xml:space="preserve">Иван-чай из Великого Устюга с имбирём картонной упаковке, 50 г </t>
  </si>
  <si>
    <t>Цена за нал. шт., руб</t>
  </si>
  <si>
    <t>Листовой Вологодский Иван-чай в бумажном пакете 500 гр</t>
  </si>
  <si>
    <t>Вологодский Иван-чай классический крупнолистовой в бумажном пакете 500 гр.</t>
  </si>
  <si>
    <t>Вологодский Иван-чай классический среднелистовой  в бумажном пакете 500 гр.</t>
  </si>
  <si>
    <t>Вологодский Иван-чай классический мелколистовой  в бумажном пакете 500 гр.</t>
  </si>
  <si>
    <t>Вологодский Иван-чай классический гранулированный  в бумажном пакете 500 гр.</t>
  </si>
  <si>
    <t>Вологодский Иван-чай с душицей  в бумажном пакете 500 гр.</t>
  </si>
  <si>
    <t>Вологодский Иван-чай с листьями вишни  в бумажном пакете 500 гр.</t>
  </si>
  <si>
    <t>Вологодский Иван-чай с листьями малины  в бумажном пакете 500 гр.</t>
  </si>
  <si>
    <t>Вологодский Иван-чай с листьями смородины  в бумажном пакете 500 гр.</t>
  </si>
  <si>
    <t>Вологодский Иван-чай с таволгой  в бумажном пакете 500 гр.</t>
  </si>
  <si>
    <t>Вологодский Иван-чай с имбирем и лимоном  в бумажном пакете 500 гр.</t>
  </si>
  <si>
    <t>Вологодский Иван-чай с облепихой  в бумажном пакете 500 гр.</t>
  </si>
  <si>
    <t>Вологодский Иван-чай с чабрецом  в бумажном пакете 500 гр.</t>
  </si>
  <si>
    <t>Вологодский Иван-чай с шиповником  в бумажном пакете 500 гр.</t>
  </si>
  <si>
    <t>Вологодский Иван-чай с мятой  в бумажном пакете 500 гр.</t>
  </si>
  <si>
    <t xml:space="preserve">Вологодский Иван-чай с мелиссой  в бумажном пакете 500 гр. </t>
  </si>
  <si>
    <t xml:space="preserve">Вологодский Иван-чай с яблоком и корицей  в бумажном пакете 500 гр. </t>
  </si>
  <si>
    <t xml:space="preserve">Вологодский Иван-чай с липовым цветом  в бумажном пакете 500 гр.  </t>
  </si>
  <si>
    <t xml:space="preserve">Вологодский Иван-чай с барбарисом  в бумажном пакете 500 гр.  </t>
  </si>
  <si>
    <t xml:space="preserve">Вологодский Иван-чай с апельсином и корицей  в бумажном пакете 500 гр.  </t>
  </si>
  <si>
    <t xml:space="preserve">Вологодский Иван-чай "Глинтвейн"  в бумажном пакете 500 гр.  </t>
  </si>
  <si>
    <t xml:space="preserve">Вологодский Иван-чай с клюквой  в бумажном пакете 500 гр.  </t>
  </si>
  <si>
    <t xml:space="preserve">Вологодский Иван-чай с черникой  в бумажном пакете 500 гр.   </t>
  </si>
  <si>
    <t xml:space="preserve">Вологодский Иван-чай с брусникой и листом брусники  в бумажном пакете 500 гр.  </t>
  </si>
  <si>
    <t xml:space="preserve">Вологодский Иван-чай с листом брусники  в бумажном пакете 500 гр.  </t>
  </si>
  <si>
    <t xml:space="preserve">Вологодский Иван-чай с яблоком  в бумажном пакете 500 гр.  </t>
  </si>
  <si>
    <t xml:space="preserve">Вологодский Иван-чай с листом земляники 500 гр  </t>
  </si>
  <si>
    <t xml:space="preserve">Вологодский Иван-чай с листом ежевики 500 гр  </t>
  </si>
  <si>
    <t xml:space="preserve">Вологодский Иван-чай с листом крапивы 500 гр  </t>
  </si>
  <si>
    <t xml:space="preserve">Вологодский Иван-чай с боярышником 500 гр  </t>
  </si>
  <si>
    <t>Вологодский Иван-чай классический гранулированный мясорубочный 500 гр</t>
  </si>
  <si>
    <t>Цена за 500 гр, руб.</t>
  </si>
  <si>
    <t>Травы в БОПП пакете 100 гр</t>
  </si>
  <si>
    <t>Травы в бумажном пакете 500 гр</t>
  </si>
  <si>
    <t>Апельсина цедра сушёная 100 гр.</t>
  </si>
  <si>
    <t>Барбарис красный плоды 100 гр.</t>
  </si>
  <si>
    <t>Берёзы лист 100 гр.</t>
  </si>
  <si>
    <t>Боярышник 100 гр.</t>
  </si>
  <si>
    <t>Брусники ягода молотая 100 гр.</t>
  </si>
  <si>
    <t>Брусники лист 100 гр.</t>
  </si>
  <si>
    <t>Вишни лист 100 гр.</t>
  </si>
  <si>
    <t>Вишни лист ферментированный (возможен в гранулированном виде) 100 гр.</t>
  </si>
  <si>
    <t>Душица 100 гр.</t>
  </si>
  <si>
    <t>Ежевики лист 100 гр.</t>
  </si>
  <si>
    <t>Зверобой 100 гр.</t>
  </si>
  <si>
    <t>Земляники лист 100 гр.</t>
  </si>
  <si>
    <t>Имбирь дробленый 2 мм 100 гр.</t>
  </si>
  <si>
    <t>Клюква сушеная молотая (хлопья) 100 гр.</t>
  </si>
  <si>
    <t>Корица 100 гр.</t>
  </si>
  <si>
    <t>Крапивы лист 100 гр.</t>
  </si>
  <si>
    <t>Левзея (моралий корень) 100 гр.</t>
  </si>
  <si>
    <t>Лемонграсс 100 гр.</t>
  </si>
  <si>
    <t>Лимона цедра 100 гр.</t>
  </si>
  <si>
    <t>Лист малины таёжной 100 гр.</t>
  </si>
  <si>
    <t>Лист смородины таёжной 100 гр.</t>
  </si>
  <si>
    <t>Липовый цвет с листом липы 100 гр.</t>
  </si>
  <si>
    <t>Мята 100 гр.</t>
  </si>
  <si>
    <t>Мелисса 100 гр.</t>
  </si>
  <si>
    <t>Таволга лист и соцветия 100 гр.</t>
  </si>
  <si>
    <t>Облепиха молотая хлопья 100 гр.</t>
  </si>
  <si>
    <t>Облепиха с косточкой 100 гр.</t>
  </si>
  <si>
    <t>Черника сушеная молотая 100 гр.</t>
  </si>
  <si>
    <t>Чабрец резаный 100 гр.</t>
  </si>
  <si>
    <t>Чага дробленая фракция 2 мм 100 гр.</t>
  </si>
  <si>
    <t>Шиповник ягода молотая 100 гр.</t>
  </si>
  <si>
    <t>Шиповника ягода цельная 100 гр.</t>
  </si>
  <si>
    <t>Эхинацея пурпурная 100 гр.</t>
  </si>
  <si>
    <t>Элеутерококк корень 100 гр.</t>
  </si>
  <si>
    <t>Яблоко сушёное чипсы 100 гр.</t>
  </si>
  <si>
    <t>Апельсина цедра сушёная 500 гр.</t>
  </si>
  <si>
    <t>Барбарис красный плоды 500 гр.</t>
  </si>
  <si>
    <t>Берёзы лист 500 гр.</t>
  </si>
  <si>
    <t>Боярышник  500 гр.</t>
  </si>
  <si>
    <t>Брусники ягода молотая  500 гр.</t>
  </si>
  <si>
    <t>Брусники лист 500 гр.</t>
  </si>
  <si>
    <t>Вишни лист 500 гр.</t>
  </si>
  <si>
    <t>Вишни лист ферментированный (возможен в гранулированном виде) 500 гр.</t>
  </si>
  <si>
    <t>Душица 500 гр.</t>
  </si>
  <si>
    <t>Ежевики лист 500 гр.</t>
  </si>
  <si>
    <t>Зверобой 500 гр.</t>
  </si>
  <si>
    <t>Земляники лист 500 гр.</t>
  </si>
  <si>
    <t>Имбирь дробленый 2 мм 500 гр.</t>
  </si>
  <si>
    <t>Клюква сушеная молотая (хлопья) 500 гр.</t>
  </si>
  <si>
    <t>Корица 500 гр.</t>
  </si>
  <si>
    <t>Крапивы лист 500 гр.</t>
  </si>
  <si>
    <t>Левзея (моралий корень) 500 гр.</t>
  </si>
  <si>
    <t>Лемонграсс 500 гр.</t>
  </si>
  <si>
    <t>Лимона цедра 500 гр.</t>
  </si>
  <si>
    <t>Лист малины таёжной 500 гр.</t>
  </si>
  <si>
    <t>Лист смородины таёжной 500 гр.</t>
  </si>
  <si>
    <t>Липовый цвет с листом липы 500 гр.</t>
  </si>
  <si>
    <t>Мята  500 гр.</t>
  </si>
  <si>
    <t>Мелисса 500 гр.</t>
  </si>
  <si>
    <t>Таволга лист и соцветия 500 гр.</t>
  </si>
  <si>
    <t>Облепиха молотая хлопья 500 гр.</t>
  </si>
  <si>
    <t>Облепиха с косточкой 500 гр.</t>
  </si>
  <si>
    <t>Черника сушеная молотая  500 гр.</t>
  </si>
  <si>
    <t>Чабрец резаный 500 гр.</t>
  </si>
  <si>
    <t>Чага дробленая фракция 2 мм 500 гр.</t>
  </si>
  <si>
    <t>Шиповник ягода молотая 500 гр.</t>
  </si>
  <si>
    <t>Шиповника ягода цельная 500 гр.</t>
  </si>
  <si>
    <t>Эхинацея пурпурная 500 гр.</t>
  </si>
  <si>
    <t>Элеутерококк корень 500 гр.</t>
  </si>
  <si>
    <t>Яблоко сушёное чипсы 500 гр.</t>
  </si>
  <si>
    <t>Вологодский мармелад в коробке "Ассорти" 150гр.</t>
  </si>
  <si>
    <t>Вологодский мармелад в коробке "Вишня" 400гр.</t>
  </si>
  <si>
    <t>Вологодский мармелад в коробке "Клубника" 400гр.</t>
  </si>
  <si>
    <t>Вологодский мармелад в коробке "Клюква" 400гр.</t>
  </si>
  <si>
    <t>Вологодский мармелад в коробке "Черника" 400гр.</t>
  </si>
  <si>
    <t>Вологодский мармелад кубики "Ассорти" 200гр.</t>
  </si>
  <si>
    <t>Вологодский мармелад кубики "Ассорти" 50гр.</t>
  </si>
  <si>
    <t>Вологодский мармелад кубики "Дачный микс" 200гр.</t>
  </si>
  <si>
    <t>Вологодский мармелад кубики "Лесной микс" 200гр.</t>
  </si>
  <si>
    <t>Вологодский мармелад кубики "Садовый микс" 200гр.</t>
  </si>
  <si>
    <t>Вологодский мармелад кубики в Белом шоколаде 50гр.</t>
  </si>
  <si>
    <t>Вологодский мармелад кубики в Темном шоколаде 50гр. крыжовник</t>
  </si>
  <si>
    <t>Мармелад в упаковке Вологодской кондитерской фабрики</t>
  </si>
  <si>
    <t>Мармелад в упаковке "Кладовая сладостей"</t>
  </si>
  <si>
    <t>Вес, г</t>
  </si>
  <si>
    <t>Полезные конфеты без сахара из Вологды</t>
  </si>
  <si>
    <t>Конфеты Вологодской кондитерской фабрики</t>
  </si>
  <si>
    <t>Полезные конфеты из Вологды с хрустящим арахисом</t>
  </si>
  <si>
    <t>Полезные конфеты из Вологды с какао и кокосом</t>
  </si>
  <si>
    <t>Полезные конфеты из Вологды с какао и миндалем</t>
  </si>
  <si>
    <t>Полезные конфеты из Вологды с какао и солью</t>
  </si>
  <si>
    <t>Полезные конфеты из Вологды с кокосом</t>
  </si>
  <si>
    <t>Полезные конфеты из Вологды с хрустящим арахисом 100 г</t>
  </si>
  <si>
    <t>Полезные конфеты из Вологды с какао и кокосом 100 г</t>
  </si>
  <si>
    <t>Полезные конфеты из Вологды с какао и миндалем 100 г</t>
  </si>
  <si>
    <t>Полезные конфеты из Вологды с какао и солью 100 г</t>
  </si>
  <si>
    <t>Полезные конфеты из Вологды с кокосом 100 г</t>
  </si>
  <si>
    <t>Полезные конфеты из Вологды с хрустящим арахисом 60 г</t>
  </si>
  <si>
    <t>Полезные конфеты из Вологды с какао и кокосом 60 г</t>
  </si>
  <si>
    <t>Полезные конфеты из Вологды с какао и миндалем 60 г</t>
  </si>
  <si>
    <t>Полезные конфеты из Вологды с какао и солью 60 г</t>
  </si>
  <si>
    <t>Полезные конфеты из Вологды с кокосом 60 г</t>
  </si>
  <si>
    <t>Чага-чай Вологодский классический 150 г</t>
  </si>
  <si>
    <t>Чага-чай Вологодский с шиповником 150 г</t>
  </si>
  <si>
    <t>Чага-чай Вологодский с брусникой 150 г</t>
  </si>
  <si>
    <t>Чага-чай Вологодский с имбирём 150 г</t>
  </si>
  <si>
    <t>Чага-чай Вологодский с боярышником 150 г</t>
  </si>
  <si>
    <t>Вологодский мармелад Сердечки Ассорти 120 г</t>
  </si>
  <si>
    <t>Вологодский мармиелад Свёрток 180 г</t>
  </si>
  <si>
    <t>*** цены в конечном документе на реализацию могут отличаться на 1-2% от цен в прайс-листе</t>
  </si>
  <si>
    <t>Вологодский Иван-чай классический гранулированный (мелкая гранула) в бумажном пакете 500 гр.</t>
  </si>
  <si>
    <t>Чага-чай Вологодский с клюквой 150 г</t>
  </si>
  <si>
    <t>Пастила без сахара в темном и молочном шоколаде 100гр.</t>
  </si>
  <si>
    <t>Хрустики яблочные без сахара 60гр.</t>
  </si>
  <si>
    <t>Хрустики яблочные без сахара с Вишней 60гр.</t>
  </si>
  <si>
    <t>Хрустики яблочные без сахара с Клюквой 60гр.</t>
  </si>
  <si>
    <t>Хрустики яблочные без сахара с Малиной 60гр.</t>
  </si>
  <si>
    <t>Хрустики яблочные без сахара с Черникой 60гр.</t>
  </si>
  <si>
    <t>Хрустики яблочные без сахара 100гр.</t>
  </si>
  <si>
    <t>Щербет яблочный с клюквой БЕЗ САХАРА 250гр.</t>
  </si>
  <si>
    <t>Щербет яблочный с орехом и корицей БЕЗ САХАРА 250гр.</t>
  </si>
  <si>
    <t>Щербет яблочный с черемухой БЕЗ САХАРА 250гр.</t>
  </si>
  <si>
    <t>Щербет яблочный с черносливом и орехом БЕЗ САХАРА 250гр.</t>
  </si>
  <si>
    <t>9. Конфеты из Вологды и экобатончики</t>
  </si>
  <si>
    <t>Полезные конфеты из Вологды с хрустящим арахисом 200 г</t>
  </si>
  <si>
    <t>Полезные конфеты из Вологды с какао и кокосом 200 г</t>
  </si>
  <si>
    <t>Полезные конфеты из Вологды с какао и миндалем 200 г</t>
  </si>
  <si>
    <t>Полезные конфеты из Вологды с какао и солью 200 г</t>
  </si>
  <si>
    <t>Полезные конфеты из Вологды с кокосом 200 г</t>
  </si>
  <si>
    <t>Полезные конфеты из Вологды с хрустящим арахисом 500 г</t>
  </si>
  <si>
    <t>Полезные конфеты из Вологды с какао и кокосом 500 г</t>
  </si>
  <si>
    <t>Полезные конфеты из Вологды с какао и миндалем 500 г</t>
  </si>
  <si>
    <t>Полезные конфеты из Вологды с какао и солью 500 г</t>
  </si>
  <si>
    <t>Полезные конфеты из Вологды с кокосом 500 г</t>
  </si>
  <si>
    <t>ПРАЙС-ЛИСТ ВОЛОГОДСКИЕ КОНФЕТЫ и 
ЭКОБАТОНЧИКИ</t>
  </si>
  <si>
    <t>Чага-чай Вологодский с яблоком и корицей 150 г</t>
  </si>
  <si>
    <t>прайс актуален до 01.01.2025</t>
  </si>
  <si>
    <t xml:space="preserve">Цукаты из Вологды "Ассорти" (малиновые, вишневые, клюквенные, черничные, клубничные) 100 гр ФИТО Fit </t>
  </si>
  <si>
    <t>прайс актуален до 01.12.2025</t>
  </si>
  <si>
    <t>Пастила без сахара с клюквой в шоколаде 340гр.</t>
  </si>
  <si>
    <t>Печенье яблочное без сахара в шоколаде 160гр</t>
  </si>
  <si>
    <t>Хрустики без сахара 250гр.</t>
  </si>
  <si>
    <t>Хрустики яблочные без сахара с ВИШНЕЙ 100гр.</t>
  </si>
  <si>
    <t>Хрустики яблочные без сахара с ВИШНЕЙ 250гр.</t>
  </si>
  <si>
    <t>Хрустики яблочные без сахара с ВИШНЕЙ 500гр.</t>
  </si>
  <si>
    <t>Хрустики яблочные без сахара с КЛЮКВОЙ 100гр.</t>
  </si>
  <si>
    <t>Хрустики яблочные без сахара с КЛЮКВОЙ 250гр.</t>
  </si>
  <si>
    <t>Хрустики яблочные без сахара с КЛЮКВОЙ 500гр.</t>
  </si>
  <si>
    <t>Хрустики яблочные без сахара с МАЛИНОЙ 100гр.</t>
  </si>
  <si>
    <t>Хрустики яблочные без сахара с МАЛИНОЙ 250гр.</t>
  </si>
  <si>
    <t>Хрустики яблочные без сахара с МАЛИНОЙ 500гр.</t>
  </si>
  <si>
    <t>Хрустики яблочные без сахара с ЧЕРНИКОЙ 100гр.</t>
  </si>
  <si>
    <t>Хрустики яблочные без сахара с ЧЕРНИКОЙ 250гр.</t>
  </si>
  <si>
    <t>Хрустики яблочные без сахара с ЧЕРНИКОЙ 500гр.</t>
  </si>
  <si>
    <t>Вологодские конфеты овощные в шоколаде МОРКОВНЫЕ С ЛИМОНОМ 3кг</t>
  </si>
  <si>
    <t>Вологодские конфеты овощные в шоколаде СВЕКОЛЬНОЕ НАСТРОЕНИЕ 3кг</t>
  </si>
  <si>
    <t>Вологодские конфеты овощные в шоколаде СВЕКОЛЬНЫЕ С ИМБИРЁМ 3кг</t>
  </si>
  <si>
    <t>Вологодские конфеты овощные в шоколаде МОРКОВНЫЕ С ЛИМОНОМ 270гр</t>
  </si>
  <si>
    <t>Вологодские конфеты овощные в шоколаде СВЕКОЛЬНЫЕ С ИМБИРЁМ 270гр</t>
  </si>
  <si>
    <t>Вологодские конфеты овощные в шоколаде МОРКОВНЫЕ С ЛИМОНОМ 270гр НГ</t>
  </si>
  <si>
    <t>Вологодские конфеты овощные в шоколаде СВЕКОЛЬНОЕ НАСТРОЕНИЕ 270гр НГ</t>
  </si>
  <si>
    <t>Вологодские конфеты овощные в шоколаде МОРКОВНЫЕ 270гр НГ</t>
  </si>
  <si>
    <t>Вологодские конфеты овощные в шоколаде МОРКОВНЫЕ 150гр пенал (8шт)</t>
  </si>
  <si>
    <t>Вологодские конфеты овощные в шоколаде МОРКОВНЫЕ С ЛИМОНОМ 150гр пенал (8шт)</t>
  </si>
  <si>
    <t>Вологодские конфеты овощные в шоколаде СВЕКОЛЬНОЕ НАСТРОЕНИЕ 150гр пенал (8шт)</t>
  </si>
  <si>
    <t>Вологодские конфеты овощные в шоколаде СВЕКОЛЬНЫЕ С ИМБИРЁМ 150гр пенал (8шт)</t>
  </si>
  <si>
    <t>Травы в фасовке от 1 кг</t>
  </si>
  <si>
    <t>Цена за 1000 гр, руб.</t>
  </si>
  <si>
    <t xml:space="preserve">Апельсина цедра сушёная  </t>
  </si>
  <si>
    <t xml:space="preserve">Барбарис красный плоды  </t>
  </si>
  <si>
    <t xml:space="preserve">Боярышник  </t>
  </si>
  <si>
    <t xml:space="preserve">Брусники ягода молотая  </t>
  </si>
  <si>
    <t xml:space="preserve">Брусники лист  </t>
  </si>
  <si>
    <t xml:space="preserve">Вишни лист  </t>
  </si>
  <si>
    <t xml:space="preserve">Душица  </t>
  </si>
  <si>
    <t xml:space="preserve">Ежевики лист  </t>
  </si>
  <si>
    <t xml:space="preserve">Зверобой  </t>
  </si>
  <si>
    <t xml:space="preserve">Земляники лист  </t>
  </si>
  <si>
    <t xml:space="preserve">Имбирь дробленый 2 мм  </t>
  </si>
  <si>
    <t xml:space="preserve">Клюква сушеная молотая (хлопья)  </t>
  </si>
  <si>
    <t xml:space="preserve">Корица  </t>
  </si>
  <si>
    <t xml:space="preserve">Крапивы лист  </t>
  </si>
  <si>
    <t xml:space="preserve">Лимона цедра  </t>
  </si>
  <si>
    <t xml:space="preserve">Лист малины таёжной  </t>
  </si>
  <si>
    <t xml:space="preserve">Лист смородины таёжной  </t>
  </si>
  <si>
    <t xml:space="preserve">Липовый цвет с листом липы  </t>
  </si>
  <si>
    <t xml:space="preserve">Мята  </t>
  </si>
  <si>
    <t xml:space="preserve">Мелисса  </t>
  </si>
  <si>
    <t xml:space="preserve">Таволга лист и соцветия  </t>
  </si>
  <si>
    <t xml:space="preserve">Облепиха молотая хлопья  </t>
  </si>
  <si>
    <t xml:space="preserve">Облепиха с косточкой  </t>
  </si>
  <si>
    <t xml:space="preserve">Черника сушеная молотая  </t>
  </si>
  <si>
    <t xml:space="preserve">Чабрец резаный  </t>
  </si>
  <si>
    <t xml:space="preserve">Чага дробленая фракция 2 мм  </t>
  </si>
  <si>
    <t xml:space="preserve">Шиповник ягода молотая  </t>
  </si>
  <si>
    <t xml:space="preserve">Шиповника ягода цельная  </t>
  </si>
  <si>
    <t>Имбирь порошок</t>
  </si>
  <si>
    <t>Яблоко сушёное кубик</t>
  </si>
  <si>
    <t>Мармелад Вологодский "Свекольная малинка" 280гр. (24шт)</t>
  </si>
  <si>
    <t>Минимальный заказ от тарного места</t>
  </si>
  <si>
    <t>Иван-чай мелколистовой (3-9 мм) (тарное место 10 кг)</t>
  </si>
  <si>
    <t>Иван-чай гранулированный мясорубочный 1 кг  (тарное место 10 кг)</t>
  </si>
  <si>
    <t>Иван-чай гранулированный грануляторный 1 кг (тарное место 7 кг)</t>
  </si>
  <si>
    <t>Цена со скидкой, руб. (при оплате наличными)</t>
  </si>
  <si>
    <t>Наличные</t>
  </si>
  <si>
    <t>Драже Вишня в шоколадной глазури 80гр. (24шт)</t>
  </si>
  <si>
    <t>Иван-чай крупнолистовой (покупка от тарного места 12 кг)</t>
  </si>
  <si>
    <r>
      <t xml:space="preserve">Иван-чай среднелистовой (покупка от тарного места 10 кг) </t>
    </r>
    <r>
      <rPr>
        <sz val="8"/>
        <color rgb="FFFF0000"/>
        <rFont val="Verdana"/>
        <family val="2"/>
        <charset val="204"/>
      </rPr>
      <t>Нет в наличии</t>
    </r>
  </si>
  <si>
    <t>Сыр яблочный с вяленой грушей 200 г</t>
  </si>
  <si>
    <t>Сыр яблочный с вяленой Грушей БЕЗ САХАРА 200 г</t>
  </si>
  <si>
    <t>Сыр яблочный с вяленым яблоком 200 г</t>
  </si>
  <si>
    <t>Сыр яблочный с вяленым Яблоком БЕЗ САХАРА 200 г</t>
  </si>
  <si>
    <t>Сыр яблочный с имбирем 200 г</t>
  </si>
  <si>
    <t>Сыр яблочный с Имбирем БЕЗ САХАРА 200 г</t>
  </si>
  <si>
    <t>Сыр яблочный с кокосом 200 г</t>
  </si>
  <si>
    <t>Сыр яблочный с Кокосом БЕЗ САХАРА 200 г</t>
  </si>
  <si>
    <t>Сыр яблочный с орехом и корицей 200 г</t>
  </si>
  <si>
    <t>Сыр яблочный с Орехом и Корицей БЕЗ САХАРА 200 г</t>
  </si>
  <si>
    <t>Сыр яблочный с черносливом и орехом 200 г</t>
  </si>
  <si>
    <t>Сыр яблочный с Черносливом и Орехом БЕЗ САХАРА 200 г</t>
  </si>
  <si>
    <t>Полезные конфеты из Вологды с клюквой 60 г</t>
  </si>
  <si>
    <t>Полезные конфеты из Вологды с клюквой 100 г</t>
  </si>
  <si>
    <t>Полезные конфеты из Вологды с клюквой 200 г</t>
  </si>
  <si>
    <t>Полезные конфеты из Вологды с клюквой 500 г</t>
  </si>
  <si>
    <t>Полезные конфеты из Вологды с клюквой</t>
  </si>
  <si>
    <t>Брусничный мармелад из Вологды в картонной упаковке 100 г</t>
  </si>
  <si>
    <t>Мармелад "Мятная смородина" из Вологды 100 г</t>
  </si>
  <si>
    <t>Мармелад "Тыква-облепиха" из Вологды в картонной упаковке 100 г</t>
  </si>
  <si>
    <t>Мармелад "Таежный" из Вологды в картонной упаковке 100 г</t>
  </si>
  <si>
    <t>Мармелад "Сосновый с шишкой" из Вологды 100 г</t>
  </si>
  <si>
    <t>Мармелад Брусничный</t>
  </si>
  <si>
    <t>Мармелад Мятная смородина</t>
  </si>
  <si>
    <t>Мармелад тыква-облепиха</t>
  </si>
  <si>
    <t>Мармелад Таежный</t>
  </si>
  <si>
    <t>Мармелад Сосновый с шишкой</t>
  </si>
  <si>
    <t>Мармелад Мишка Таежный 90 гр</t>
  </si>
  <si>
    <t>Мармелад Мишка с кедровым орешком 90 гр</t>
  </si>
  <si>
    <t>Мармелад Мишка с сосновой шишкой 90 гр</t>
  </si>
  <si>
    <t xml:space="preserve">Мармелад елочка с шишкой  90 г </t>
  </si>
  <si>
    <t xml:space="preserve">Мармелад елочка в посыпке 90 г </t>
  </si>
  <si>
    <t>Мармелады натуральные из Вологды</t>
  </si>
</sst>
</file>

<file path=xl/styles.xml><?xml version="1.0" encoding="utf-8"?>
<styleSheet xmlns="http://schemas.openxmlformats.org/spreadsheetml/2006/main">
  <numFmts count="5">
    <numFmt numFmtId="6" formatCode="#,##0\ &quot;₽&quot;;[Red]\-#,##0\ &quot;₽&quot;"/>
    <numFmt numFmtId="164" formatCode="[$-F800]dddd\,\ mmmm\ dd\,\ yyyy"/>
    <numFmt numFmtId="165" formatCode="#,##0\ &quot;₽&quot;"/>
    <numFmt numFmtId="166" formatCode="#,##0.0\ &quot;₽&quot;"/>
    <numFmt numFmtId="167" formatCode="#,##0.00\ &quot;₽&quot;"/>
  </numFmts>
  <fonts count="7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u/>
      <sz val="14"/>
      <color theme="10"/>
      <name val="Calibri"/>
      <family val="2"/>
      <charset val="204"/>
    </font>
    <font>
      <b/>
      <sz val="16"/>
      <color rgb="FFFF0000"/>
      <name val="Calibri"/>
      <family val="2"/>
      <charset val="204"/>
      <scheme val="minor"/>
    </font>
    <font>
      <b/>
      <u/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028E07"/>
      <name val="Arimo"/>
    </font>
    <font>
      <b/>
      <sz val="10"/>
      <color rgb="FF000000"/>
      <name val="Arimo"/>
    </font>
    <font>
      <b/>
      <sz val="10"/>
      <color rgb="FF0000FF"/>
      <name val="Arimo"/>
    </font>
    <font>
      <b/>
      <sz val="12"/>
      <color rgb="FF000000"/>
      <name val="Arial"/>
      <family val="2"/>
      <charset val="204"/>
    </font>
    <font>
      <sz val="10"/>
      <color rgb="FFFF0000"/>
      <name val="Arimo"/>
    </font>
    <font>
      <sz val="10"/>
      <name val="Arimo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2B5F3B"/>
      <name val="Comic Sans MS"/>
      <family val="4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sz val="11"/>
      <name val="Bookman Old Style"/>
      <family val="1"/>
      <charset val="204"/>
    </font>
    <font>
      <b/>
      <sz val="11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Cambria"/>
      <family val="1"/>
      <charset val="204"/>
      <scheme val="major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sz val="11"/>
      <color theme="3" tint="-0.249977111117893"/>
      <name val="Calibri"/>
      <family val="2"/>
      <charset val="204"/>
      <scheme val="minor"/>
    </font>
    <font>
      <b/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0"/>
      <color rgb="FFFF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</font>
    <font>
      <b/>
      <u/>
      <sz val="12"/>
      <color theme="10"/>
      <name val="Calibri"/>
      <family val="2"/>
      <charset val="204"/>
    </font>
    <font>
      <b/>
      <u/>
      <sz val="20"/>
      <color theme="4" tint="-0.249977111117893"/>
      <name val="Arial"/>
      <family val="2"/>
      <charset val="204"/>
    </font>
    <font>
      <b/>
      <u/>
      <sz val="25"/>
      <color theme="10"/>
      <name val="Calibri"/>
      <family val="2"/>
      <charset val="204"/>
    </font>
    <font>
      <b/>
      <u/>
      <sz val="15"/>
      <color theme="10"/>
      <name val="Calibri"/>
      <family val="2"/>
      <charset val="204"/>
    </font>
    <font>
      <b/>
      <u/>
      <sz val="14"/>
      <color theme="10"/>
      <name val="Calibri"/>
      <family val="2"/>
      <charset val="204"/>
    </font>
    <font>
      <b/>
      <u/>
      <sz val="20"/>
      <color theme="10"/>
      <name val="Calibri"/>
      <family val="2"/>
      <charset val="204"/>
    </font>
    <font>
      <b/>
      <sz val="20"/>
      <color theme="4" tint="-0.249977111117893"/>
      <name val="Cambria"/>
      <family val="1"/>
      <charset val="204"/>
      <scheme val="major"/>
    </font>
    <font>
      <b/>
      <i/>
      <u/>
      <sz val="20"/>
      <color theme="10"/>
      <name val="Calibri"/>
      <family val="2"/>
      <charset val="204"/>
    </font>
    <font>
      <b/>
      <sz val="20"/>
      <color theme="4" tint="-0.249977111117893"/>
      <name val="Bookman Old Style"/>
      <family val="1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sz val="9"/>
      <color rgb="FFFF0000"/>
      <name val="Arial Cyr"/>
      <family val="2"/>
      <charset val="204"/>
    </font>
    <font>
      <b/>
      <u/>
      <sz val="18"/>
      <color theme="10"/>
      <name val="Calibri"/>
      <family val="2"/>
      <charset val="204"/>
    </font>
    <font>
      <sz val="10"/>
      <color rgb="FFFF0000"/>
      <name val="Arial"/>
      <family val="2"/>
      <charset val="204"/>
    </font>
    <font>
      <sz val="9"/>
      <name val="Arial"/>
      <family val="2"/>
      <charset val="204"/>
    </font>
    <font>
      <sz val="11"/>
      <color theme="1"/>
      <name val="Arial Narrow"/>
      <family val="2"/>
      <charset val="204"/>
    </font>
    <font>
      <b/>
      <sz val="11"/>
      <color rgb="FF000000"/>
      <name val="Calibri"/>
      <family val="2"/>
      <charset val="204"/>
      <scheme val="minor"/>
    </font>
    <font>
      <b/>
      <sz val="12"/>
      <color rgb="FFFF0000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</font>
    <font>
      <b/>
      <i/>
      <sz val="25"/>
      <color theme="1"/>
      <name val="Calibri"/>
      <family val="2"/>
      <charset val="204"/>
      <scheme val="minor"/>
    </font>
    <font>
      <b/>
      <sz val="9"/>
      <name val="Arial Cyr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1"/>
      <name val="Calibri"/>
      <family val="2"/>
      <charset val="204"/>
      <scheme val="minor"/>
    </font>
    <font>
      <sz val="8"/>
      <color rgb="FFFF0000"/>
      <name val="Verdana"/>
      <family val="2"/>
      <charset val="204"/>
    </font>
    <font>
      <sz val="14"/>
      <name val="Arial Cyr"/>
      <family val="2"/>
      <charset val="204"/>
    </font>
    <font>
      <sz val="13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rgb="FFFFFF99"/>
      </patternFill>
    </fill>
    <fill>
      <patternFill patternType="solid">
        <fgColor theme="6" tint="0.39997558519241921"/>
        <bgColor rgb="FFCC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3" fillId="9" borderId="0">
      <alignment horizontal="left" vertical="center"/>
    </xf>
    <xf numFmtId="0" fontId="1" fillId="0" borderId="0"/>
    <xf numFmtId="164" fontId="1" fillId="0" borderId="0" applyFont="0" applyFill="0" applyBorder="0" applyAlignment="0" applyProtection="0"/>
  </cellStyleXfs>
  <cellXfs count="400">
    <xf numFmtId="0" fontId="0" fillId="0" borderId="0" xfId="0"/>
    <xf numFmtId="0" fontId="5" fillId="0" borderId="0" xfId="1" applyFont="1" applyAlignment="1" applyProtection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8" fillId="0" borderId="2" xfId="0" applyFont="1" applyBorder="1" applyAlignment="1">
      <alignment horizontal="right" vertical="top" wrapText="1"/>
    </xf>
    <xf numFmtId="0" fontId="9" fillId="3" borderId="5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3" borderId="5" xfId="0" applyFont="1" applyFill="1" applyBorder="1" applyAlignment="1">
      <alignment horizontal="righ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3" fontId="8" fillId="0" borderId="5" xfId="0" applyNumberFormat="1" applyFont="1" applyBorder="1" applyAlignment="1">
      <alignment horizontal="center" vertical="top" wrapText="1"/>
    </xf>
    <xf numFmtId="0" fontId="9" fillId="0" borderId="5" xfId="0" applyFont="1" applyBorder="1" applyAlignment="1" applyProtection="1">
      <alignment horizontal="center" vertical="top" wrapText="1"/>
      <protection locked="0"/>
    </xf>
    <xf numFmtId="0" fontId="9" fillId="0" borderId="5" xfId="0" applyFont="1" applyBorder="1" applyAlignment="1">
      <alignment horizontal="right" vertical="top" wrapText="1"/>
    </xf>
    <xf numFmtId="0" fontId="9" fillId="2" borderId="5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 applyBorder="1"/>
    <xf numFmtId="0" fontId="0" fillId="5" borderId="0" xfId="0" applyFill="1"/>
    <xf numFmtId="0" fontId="21" fillId="0" borderId="0" xfId="0" applyFont="1"/>
    <xf numFmtId="0" fontId="2" fillId="4" borderId="16" xfId="0" applyFont="1" applyFill="1" applyBorder="1" applyAlignment="1">
      <alignment horizontal="left" vertical="center" wrapText="1"/>
    </xf>
    <xf numFmtId="0" fontId="22" fillId="4" borderId="17" xfId="0" applyFont="1" applyFill="1" applyBorder="1" applyAlignment="1">
      <alignment horizontal="left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left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22" fillId="6" borderId="17" xfId="0" applyFont="1" applyFill="1" applyBorder="1" applyAlignment="1">
      <alignment horizontal="center" vertical="center" wrapText="1"/>
    </xf>
    <xf numFmtId="0" fontId="22" fillId="6" borderId="19" xfId="0" applyFont="1" applyFill="1" applyBorder="1" applyAlignment="1">
      <alignment horizontal="center" vertical="center" wrapText="1"/>
    </xf>
    <xf numFmtId="0" fontId="22" fillId="7" borderId="16" xfId="0" applyFont="1" applyFill="1" applyBorder="1" applyAlignment="1">
      <alignment horizontal="center" vertical="center" wrapText="1"/>
    </xf>
    <xf numFmtId="0" fontId="22" fillId="7" borderId="17" xfId="0" applyFont="1" applyFill="1" applyBorder="1" applyAlignment="1">
      <alignment horizontal="center" vertical="center" wrapText="1"/>
    </xf>
    <xf numFmtId="0" fontId="22" fillId="7" borderId="19" xfId="0" applyFont="1" applyFill="1" applyBorder="1" applyAlignment="1">
      <alignment horizontal="center" vertical="center" wrapText="1"/>
    </xf>
    <xf numFmtId="0" fontId="22" fillId="8" borderId="16" xfId="0" applyFont="1" applyFill="1" applyBorder="1" applyAlignment="1">
      <alignment horizontal="center" vertical="center" wrapText="1"/>
    </xf>
    <xf numFmtId="0" fontId="22" fillId="8" borderId="17" xfId="0" applyFont="1" applyFill="1" applyBorder="1" applyAlignment="1">
      <alignment horizontal="center" vertical="center" wrapText="1"/>
    </xf>
    <xf numFmtId="0" fontId="22" fillId="8" borderId="19" xfId="0" applyFont="1" applyFill="1" applyBorder="1" applyAlignment="1">
      <alignment horizontal="center" vertical="center" wrapText="1"/>
    </xf>
    <xf numFmtId="0" fontId="0" fillId="0" borderId="6" xfId="0" applyBorder="1"/>
    <xf numFmtId="0" fontId="23" fillId="9" borderId="6" xfId="2" applyBorder="1" applyAlignment="1">
      <alignment horizontal="left" vertical="center" wrapText="1"/>
    </xf>
    <xf numFmtId="0" fontId="18" fillId="0" borderId="22" xfId="0" applyFont="1" applyBorder="1"/>
    <xf numFmtId="0" fontId="23" fillId="8" borderId="23" xfId="2" applyFill="1" applyBorder="1" applyAlignment="1">
      <alignment horizontal="left" vertical="center" wrapText="1"/>
    </xf>
    <xf numFmtId="0" fontId="0" fillId="0" borderId="24" xfId="0" applyBorder="1"/>
    <xf numFmtId="0" fontId="0" fillId="0" borderId="0" xfId="0" applyBorder="1"/>
    <xf numFmtId="0" fontId="24" fillId="0" borderId="0" xfId="0" applyFont="1" applyBorder="1"/>
    <xf numFmtId="0" fontId="0" fillId="0" borderId="29" xfId="0" applyBorder="1"/>
    <xf numFmtId="0" fontId="8" fillId="0" borderId="5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26" fillId="8" borderId="23" xfId="0" applyFont="1" applyFill="1" applyBorder="1" applyAlignment="1">
      <alignment horizontal="center" vertical="center" wrapText="1"/>
    </xf>
    <xf numFmtId="0" fontId="0" fillId="8" borderId="32" xfId="0" applyFont="1" applyFill="1" applyBorder="1" applyAlignment="1">
      <alignment horizontal="center" vertical="center" wrapText="1"/>
    </xf>
    <xf numFmtId="0" fontId="0" fillId="8" borderId="32" xfId="0" applyFill="1" applyBorder="1"/>
    <xf numFmtId="0" fontId="2" fillId="8" borderId="32" xfId="0" applyFont="1" applyFill="1" applyBorder="1" applyAlignment="1">
      <alignment horizontal="center"/>
    </xf>
    <xf numFmtId="0" fontId="2" fillId="8" borderId="24" xfId="0" applyFont="1" applyFill="1" applyBorder="1"/>
    <xf numFmtId="0" fontId="0" fillId="5" borderId="29" xfId="0" applyFont="1" applyFill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 applyBorder="1"/>
    <xf numFmtId="49" fontId="28" fillId="0" borderId="0" xfId="0" applyNumberFormat="1" applyFont="1" applyBorder="1"/>
    <xf numFmtId="49" fontId="28" fillId="0" borderId="0" xfId="0" applyNumberFormat="1" applyFont="1" applyBorder="1" applyAlignment="1">
      <alignment horizontal="center" vertical="center"/>
    </xf>
    <xf numFmtId="0" fontId="28" fillId="0" borderId="0" xfId="0" applyFont="1"/>
    <xf numFmtId="0" fontId="28" fillId="0" borderId="0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31" fillId="0" borderId="0" xfId="0" applyFont="1" applyBorder="1"/>
    <xf numFmtId="0" fontId="31" fillId="0" borderId="0" xfId="0" applyFont="1"/>
    <xf numFmtId="0" fontId="31" fillId="0" borderId="0" xfId="0" applyFont="1" applyFill="1"/>
    <xf numFmtId="49" fontId="28" fillId="0" borderId="0" xfId="0" applyNumberFormat="1" applyFont="1"/>
    <xf numFmtId="49" fontId="28" fillId="0" borderId="0" xfId="0" applyNumberFormat="1" applyFont="1" applyAlignment="1">
      <alignment horizontal="center" vertical="center"/>
    </xf>
    <xf numFmtId="0" fontId="27" fillId="0" borderId="0" xfId="0" applyFont="1" applyFill="1"/>
    <xf numFmtId="0" fontId="28" fillId="0" borderId="0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center" vertical="top" wrapText="1"/>
    </xf>
    <xf numFmtId="0" fontId="31" fillId="0" borderId="0" xfId="0" applyFont="1" applyFill="1" applyBorder="1"/>
    <xf numFmtId="0" fontId="28" fillId="0" borderId="0" xfId="0" applyFont="1" applyFill="1"/>
    <xf numFmtId="49" fontId="28" fillId="0" borderId="0" xfId="0" applyNumberFormat="1" applyFont="1" applyFill="1"/>
    <xf numFmtId="49" fontId="28" fillId="0" borderId="0" xfId="0" applyNumberFormat="1" applyFont="1" applyFill="1" applyAlignment="1">
      <alignment horizontal="center" vertical="center"/>
    </xf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3" fillId="0" borderId="0" xfId="0" applyFont="1" applyAlignment="1"/>
    <xf numFmtId="0" fontId="37" fillId="0" borderId="0" xfId="0" applyFont="1" applyAlignment="1"/>
    <xf numFmtId="0" fontId="38" fillId="0" borderId="0" xfId="0" applyFont="1" applyAlignment="1"/>
    <xf numFmtId="1" fontId="38" fillId="0" borderId="0" xfId="0" applyNumberFormat="1" applyFont="1" applyAlignment="1"/>
    <xf numFmtId="0" fontId="23" fillId="9" borderId="29" xfId="2" applyBorder="1" applyAlignment="1">
      <alignment horizontal="left" vertical="center" wrapText="1"/>
    </xf>
    <xf numFmtId="166" fontId="0" fillId="0" borderId="29" xfId="0" applyNumberFormat="1" applyBorder="1"/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45" fillId="0" borderId="0" xfId="0" applyFont="1"/>
    <xf numFmtId="0" fontId="46" fillId="0" borderId="0" xfId="1" applyFont="1" applyAlignment="1" applyProtection="1">
      <alignment horizontal="center" vertical="top" wrapText="1"/>
    </xf>
    <xf numFmtId="0" fontId="46" fillId="0" borderId="6" xfId="1" applyFont="1" applyBorder="1" applyAlignment="1" applyProtection="1">
      <alignment horizontal="center" vertical="top" wrapText="1"/>
    </xf>
    <xf numFmtId="0" fontId="46" fillId="0" borderId="0" xfId="1" applyFont="1" applyAlignment="1" applyProtection="1"/>
    <xf numFmtId="0" fontId="46" fillId="0" borderId="0" xfId="1" applyFont="1" applyFill="1" applyBorder="1" applyAlignment="1" applyProtection="1">
      <alignment wrapText="1"/>
    </xf>
    <xf numFmtId="0" fontId="46" fillId="0" borderId="0" xfId="1" applyFont="1" applyFill="1" applyAlignment="1" applyProtection="1"/>
    <xf numFmtId="0" fontId="4" fillId="0" borderId="0" xfId="1" quotePrefix="1" applyAlignment="1" applyProtection="1"/>
    <xf numFmtId="0" fontId="47" fillId="0" borderId="0" xfId="1" applyFont="1" applyAlignment="1" applyProtection="1"/>
    <xf numFmtId="0" fontId="47" fillId="0" borderId="0" xfId="1" applyFont="1" applyFill="1" applyBorder="1" applyAlignment="1" applyProtection="1">
      <alignment horizontal="left" vertical="top" wrapText="1"/>
    </xf>
    <xf numFmtId="0" fontId="46" fillId="0" borderId="0" xfId="1" applyFont="1" applyBorder="1" applyAlignment="1" applyProtection="1"/>
    <xf numFmtId="0" fontId="32" fillId="0" borderId="0" xfId="0" applyFont="1" applyFill="1" applyBorder="1" applyAlignment="1">
      <alignment horizontal="center" vertical="justify" wrapText="1"/>
    </xf>
    <xf numFmtId="0" fontId="48" fillId="0" borderId="0" xfId="0" applyFont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3" fontId="8" fillId="0" borderId="0" xfId="0" applyNumberFormat="1" applyFont="1" applyBorder="1" applyAlignment="1">
      <alignment horizontal="center" vertical="top" wrapText="1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9" fillId="0" borderId="0" xfId="0" applyFont="1" applyBorder="1" applyAlignment="1">
      <alignment horizontal="right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7" xfId="0" applyFont="1" applyBorder="1" applyAlignment="1" applyProtection="1">
      <alignment horizontal="center" vertical="top" wrapText="1"/>
      <protection locked="0"/>
    </xf>
    <xf numFmtId="0" fontId="9" fillId="0" borderId="7" xfId="0" applyFont="1" applyBorder="1" applyAlignment="1">
      <alignment horizontal="right" vertical="top" wrapText="1"/>
    </xf>
    <xf numFmtId="0" fontId="9" fillId="3" borderId="35" xfId="0" applyFont="1" applyFill="1" applyBorder="1" applyAlignment="1">
      <alignment horizontal="center" vertical="top" wrapText="1"/>
    </xf>
    <xf numFmtId="0" fontId="9" fillId="3" borderId="36" xfId="0" applyFont="1" applyFill="1" applyBorder="1" applyAlignment="1">
      <alignment horizontal="center" vertical="top" wrapText="1"/>
    </xf>
    <xf numFmtId="0" fontId="49" fillId="0" borderId="0" xfId="1" applyFont="1" applyAlignment="1" applyProtection="1">
      <alignment horizontal="center"/>
    </xf>
    <xf numFmtId="0" fontId="51" fillId="3" borderId="5" xfId="1" applyFont="1" applyFill="1" applyBorder="1" applyAlignment="1" applyProtection="1">
      <alignment horizontal="center" vertical="top" wrapText="1"/>
    </xf>
    <xf numFmtId="0" fontId="4" fillId="9" borderId="6" xfId="1" applyFill="1" applyBorder="1" applyAlignment="1" applyProtection="1">
      <alignment horizontal="left" vertical="center" wrapText="1"/>
    </xf>
    <xf numFmtId="1" fontId="28" fillId="0" borderId="0" xfId="0" applyNumberFormat="1" applyFont="1"/>
    <xf numFmtId="1" fontId="32" fillId="0" borderId="0" xfId="0" applyNumberFormat="1" applyFont="1" applyFill="1" applyBorder="1" applyAlignment="1">
      <alignment horizontal="center" vertical="justify" wrapText="1"/>
    </xf>
    <xf numFmtId="1" fontId="28" fillId="0" borderId="0" xfId="0" applyNumberFormat="1" applyFont="1" applyFill="1"/>
    <xf numFmtId="0" fontId="55" fillId="0" borderId="0" xfId="0" applyFont="1" applyBorder="1"/>
    <xf numFmtId="0" fontId="41" fillId="0" borderId="0" xfId="0" applyFont="1"/>
    <xf numFmtId="165" fontId="30" fillId="0" borderId="6" xfId="0" applyNumberFormat="1" applyFont="1" applyFill="1" applyBorder="1" applyAlignment="1">
      <alignment horizontal="center" vertical="center" wrapText="1"/>
    </xf>
    <xf numFmtId="4" fontId="28" fillId="0" borderId="0" xfId="0" applyNumberFormat="1" applyFont="1" applyBorder="1" applyAlignment="1">
      <alignment horizontal="left" vertical="center" wrapText="1"/>
    </xf>
    <xf numFmtId="49" fontId="28" fillId="0" borderId="0" xfId="0" applyNumberFormat="1" applyFont="1" applyBorder="1" applyAlignment="1">
      <alignment horizontal="center" vertical="center" wrapText="1"/>
    </xf>
    <xf numFmtId="1" fontId="29" fillId="0" borderId="0" xfId="0" applyNumberFormat="1" applyFont="1" applyBorder="1" applyAlignment="1">
      <alignment horizontal="center" vertical="center" wrapText="1"/>
    </xf>
    <xf numFmtId="49" fontId="57" fillId="0" borderId="6" xfId="3" applyNumberFormat="1" applyFont="1" applyFill="1" applyBorder="1" applyAlignment="1">
      <alignment horizontal="center" vertical="center" wrapText="1"/>
    </xf>
    <xf numFmtId="49" fontId="56" fillId="0" borderId="6" xfId="3" applyNumberFormat="1" applyFont="1" applyFill="1" applyBorder="1" applyAlignment="1">
      <alignment horizontal="center" vertical="center" wrapText="1"/>
    </xf>
    <xf numFmtId="49" fontId="56" fillId="5" borderId="6" xfId="3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right"/>
    </xf>
    <xf numFmtId="0" fontId="0" fillId="0" borderId="0" xfId="0" applyBorder="1" applyAlignment="1"/>
    <xf numFmtId="0" fontId="18" fillId="0" borderId="0" xfId="0" applyFont="1" applyBorder="1"/>
    <xf numFmtId="49" fontId="31" fillId="5" borderId="6" xfId="3" applyNumberFormat="1" applyFont="1" applyFill="1" applyBorder="1" applyAlignment="1">
      <alignment horizontal="center" vertical="center" wrapText="1"/>
    </xf>
    <xf numFmtId="0" fontId="0" fillId="0" borderId="30" xfId="0" applyNumberFormat="1" applyFont="1" applyBorder="1" applyAlignment="1">
      <alignment vertical="top" wrapText="1"/>
    </xf>
    <xf numFmtId="165" fontId="25" fillId="0" borderId="6" xfId="3" applyNumberFormat="1" applyFont="1" applyFill="1" applyBorder="1" applyAlignment="1">
      <alignment horizontal="center" vertical="center"/>
    </xf>
    <xf numFmtId="2" fontId="0" fillId="0" borderId="6" xfId="0" applyNumberFormat="1" applyFont="1" applyBorder="1" applyAlignment="1">
      <alignment horizontal="right" vertical="top"/>
    </xf>
    <xf numFmtId="49" fontId="58" fillId="0" borderId="6" xfId="3" applyNumberFormat="1" applyFont="1" applyFill="1" applyBorder="1" applyAlignment="1">
      <alignment horizontal="center" vertical="center" wrapText="1"/>
    </xf>
    <xf numFmtId="0" fontId="59" fillId="0" borderId="0" xfId="1" applyFont="1" applyAlignment="1" applyProtection="1">
      <alignment horizontal="center" wrapText="1"/>
    </xf>
    <xf numFmtId="4" fontId="56" fillId="8" borderId="6" xfId="3" applyNumberFormat="1" applyFont="1" applyFill="1" applyBorder="1" applyAlignment="1">
      <alignment horizontal="left" vertical="center" wrapText="1"/>
    </xf>
    <xf numFmtId="0" fontId="8" fillId="11" borderId="5" xfId="0" applyFont="1" applyFill="1" applyBorder="1" applyAlignment="1">
      <alignment horizontal="center" vertical="top" wrapText="1"/>
    </xf>
    <xf numFmtId="0" fontId="9" fillId="11" borderId="5" xfId="0" applyFont="1" applyFill="1" applyBorder="1" applyAlignment="1" applyProtection="1">
      <alignment horizontal="center" vertical="top" wrapText="1"/>
      <protection locked="0"/>
    </xf>
    <xf numFmtId="0" fontId="9" fillId="0" borderId="2" xfId="0" applyFont="1" applyBorder="1" applyAlignment="1" applyProtection="1">
      <alignment horizontal="center" vertical="top" wrapText="1"/>
      <protection locked="0"/>
    </xf>
    <xf numFmtId="0" fontId="9" fillId="0" borderId="6" xfId="0" applyFont="1" applyBorder="1" applyAlignment="1">
      <alignment horizontal="right" vertical="top" wrapText="1"/>
    </xf>
    <xf numFmtId="0" fontId="9" fillId="3" borderId="38" xfId="0" applyFont="1" applyFill="1" applyBorder="1" applyAlignment="1">
      <alignment horizontal="center" vertical="top" wrapText="1"/>
    </xf>
    <xf numFmtId="0" fontId="9" fillId="3" borderId="34" xfId="0" applyFont="1" applyFill="1" applyBorder="1" applyAlignment="1">
      <alignment horizontal="center" vertical="top" wrapText="1"/>
    </xf>
    <xf numFmtId="0" fontId="9" fillId="3" borderId="39" xfId="0" applyFont="1" applyFill="1" applyBorder="1" applyAlignment="1">
      <alignment horizontal="center" vertical="top" wrapText="1"/>
    </xf>
    <xf numFmtId="0" fontId="61" fillId="0" borderId="5" xfId="0" applyFont="1" applyBorder="1" applyAlignment="1">
      <alignment horizontal="left" vertical="top" wrapText="1"/>
    </xf>
    <xf numFmtId="0" fontId="44" fillId="0" borderId="6" xfId="0" applyFont="1" applyBorder="1" applyAlignment="1">
      <alignment horizontal="center" vertical="top" wrapText="1"/>
    </xf>
    <xf numFmtId="0" fontId="0" fillId="0" borderId="0" xfId="0" applyFont="1" applyAlignment="1">
      <alignment horizontal="right"/>
    </xf>
    <xf numFmtId="0" fontId="32" fillId="0" borderId="0" xfId="0" applyFont="1" applyFill="1" applyBorder="1" applyAlignment="1">
      <alignment horizontal="center" vertical="justify" wrapText="1"/>
    </xf>
    <xf numFmtId="49" fontId="56" fillId="0" borderId="0" xfId="3" applyNumberFormat="1" applyFont="1" applyFill="1" applyBorder="1" applyAlignment="1">
      <alignment horizontal="center" vertical="center" wrapText="1"/>
    </xf>
    <xf numFmtId="4" fontId="56" fillId="0" borderId="0" xfId="3" applyNumberFormat="1" applyFont="1" applyFill="1" applyBorder="1" applyAlignment="1">
      <alignment horizontal="left" vertical="center" wrapText="1"/>
    </xf>
    <xf numFmtId="4" fontId="56" fillId="8" borderId="0" xfId="3" applyNumberFormat="1" applyFont="1" applyFill="1" applyBorder="1" applyAlignment="1">
      <alignment horizontal="left" vertical="center" wrapText="1"/>
    </xf>
    <xf numFmtId="0" fontId="31" fillId="0" borderId="0" xfId="0" applyFont="1" applyFill="1" applyBorder="1" applyAlignment="1"/>
    <xf numFmtId="0" fontId="0" fillId="0" borderId="6" xfId="0" applyNumberFormat="1" applyFont="1" applyBorder="1" applyAlignment="1">
      <alignment horizontal="right" vertical="top" wrapText="1"/>
    </xf>
    <xf numFmtId="0" fontId="62" fillId="0" borderId="30" xfId="0" applyNumberFormat="1" applyFont="1" applyBorder="1" applyAlignment="1">
      <alignment vertical="top" wrapText="1"/>
    </xf>
    <xf numFmtId="0" fontId="62" fillId="0" borderId="6" xfId="0" applyNumberFormat="1" applyFont="1" applyBorder="1" applyAlignment="1">
      <alignment horizontal="right" vertical="top" wrapText="1"/>
    </xf>
    <xf numFmtId="4" fontId="56" fillId="10" borderId="6" xfId="3" applyNumberFormat="1" applyFont="1" applyFill="1" applyBorder="1" applyAlignment="1">
      <alignment horizontal="left" vertical="center" wrapText="1"/>
    </xf>
    <xf numFmtId="49" fontId="56" fillId="10" borderId="6" xfId="3" applyNumberFormat="1" applyFont="1" applyFill="1" applyBorder="1" applyAlignment="1">
      <alignment horizontal="center" vertical="center" wrapText="1"/>
    </xf>
    <xf numFmtId="2" fontId="56" fillId="0" borderId="6" xfId="3" applyNumberFormat="1" applyFont="1" applyFill="1" applyBorder="1" applyAlignment="1">
      <alignment horizontal="center" vertical="center" wrapText="1"/>
    </xf>
    <xf numFmtId="2" fontId="31" fillId="0" borderId="0" xfId="0" applyNumberFormat="1" applyFont="1" applyFill="1"/>
    <xf numFmtId="4" fontId="28" fillId="0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165" fontId="30" fillId="0" borderId="0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right" vertical="top"/>
    </xf>
    <xf numFmtId="0" fontId="0" fillId="0" borderId="26" xfId="0" applyNumberFormat="1" applyFont="1" applyBorder="1" applyAlignment="1">
      <alignment horizontal="right" vertical="top" wrapText="1"/>
    </xf>
    <xf numFmtId="49" fontId="28" fillId="0" borderId="6" xfId="0" applyNumberFormat="1" applyFont="1" applyFill="1" applyBorder="1"/>
    <xf numFmtId="1" fontId="29" fillId="0" borderId="0" xfId="0" applyNumberFormat="1" applyFont="1" applyFill="1" applyBorder="1" applyAlignment="1">
      <alignment horizontal="center" vertical="center" wrapText="1"/>
    </xf>
    <xf numFmtId="0" fontId="28" fillId="8" borderId="6" xfId="0" applyFont="1" applyFill="1" applyBorder="1"/>
    <xf numFmtId="167" fontId="28" fillId="8" borderId="6" xfId="0" applyNumberFormat="1" applyFont="1" applyFill="1" applyBorder="1"/>
    <xf numFmtId="167" fontId="31" fillId="8" borderId="6" xfId="0" applyNumberFormat="1" applyFont="1" applyFill="1" applyBorder="1"/>
    <xf numFmtId="165" fontId="31" fillId="8" borderId="6" xfId="0" applyNumberFormat="1" applyFont="1" applyFill="1" applyBorder="1" applyAlignment="1">
      <alignment horizontal="center" vertical="center" wrapText="1"/>
    </xf>
    <xf numFmtId="165" fontId="30" fillId="8" borderId="6" xfId="0" applyNumberFormat="1" applyFont="1" applyFill="1" applyBorder="1" applyAlignment="1">
      <alignment horizontal="center" vertical="center" wrapText="1"/>
    </xf>
    <xf numFmtId="49" fontId="57" fillId="0" borderId="0" xfId="3" applyNumberFormat="1" applyFont="1" applyFill="1" applyBorder="1" applyAlignment="1">
      <alignment horizontal="center" vertical="center" wrapText="1"/>
    </xf>
    <xf numFmtId="165" fontId="25" fillId="0" borderId="0" xfId="3" applyNumberFormat="1" applyFont="1" applyFill="1" applyBorder="1" applyAlignment="1">
      <alignment horizontal="center" vertical="center"/>
    </xf>
    <xf numFmtId="0" fontId="0" fillId="0" borderId="0" xfId="0" applyNumberFormat="1" applyFont="1" applyBorder="1" applyAlignment="1">
      <alignment vertical="top" wrapText="1"/>
    </xf>
    <xf numFmtId="0" fontId="0" fillId="0" borderId="0" xfId="0" applyNumberFormat="1" applyFont="1" applyBorder="1" applyAlignment="1">
      <alignment horizontal="right" vertical="top"/>
    </xf>
    <xf numFmtId="0" fontId="0" fillId="0" borderId="0" xfId="0" applyNumberFormat="1" applyFont="1" applyBorder="1" applyAlignment="1">
      <alignment horizontal="right" vertical="top" wrapText="1"/>
    </xf>
    <xf numFmtId="4" fontId="28" fillId="8" borderId="23" xfId="0" applyNumberFormat="1" applyFont="1" applyFill="1" applyBorder="1" applyAlignment="1">
      <alignment horizontal="left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1" fontId="29" fillId="0" borderId="24" xfId="0" applyNumberFormat="1" applyFont="1" applyBorder="1" applyAlignment="1">
      <alignment horizontal="center" vertical="center" wrapText="1"/>
    </xf>
    <xf numFmtId="0" fontId="10" fillId="0" borderId="40" xfId="0" applyFont="1" applyBorder="1" applyAlignment="1">
      <alignment horizontal="left" vertical="top" wrapText="1"/>
    </xf>
    <xf numFmtId="0" fontId="63" fillId="0" borderId="0" xfId="0" applyFont="1" applyBorder="1" applyAlignment="1">
      <alignment wrapText="1"/>
    </xf>
    <xf numFmtId="6" fontId="26" fillId="0" borderId="40" xfId="0" applyNumberFormat="1" applyFont="1" applyBorder="1"/>
    <xf numFmtId="0" fontId="8" fillId="0" borderId="7" xfId="0" applyFont="1" applyBorder="1" applyAlignment="1">
      <alignment horizontal="left" vertical="top" wrapText="1"/>
    </xf>
    <xf numFmtId="3" fontId="8" fillId="0" borderId="7" xfId="0" applyNumberFormat="1" applyFont="1" applyBorder="1" applyAlignment="1">
      <alignment horizontal="center" vertical="top" wrapText="1"/>
    </xf>
    <xf numFmtId="0" fontId="9" fillId="12" borderId="34" xfId="0" applyFont="1" applyFill="1" applyBorder="1" applyAlignment="1">
      <alignment horizontal="center" vertical="top" wrapText="1"/>
    </xf>
    <xf numFmtId="0" fontId="9" fillId="13" borderId="34" xfId="0" applyFont="1" applyFill="1" applyBorder="1" applyAlignment="1">
      <alignment horizontal="right" vertical="top" wrapText="1"/>
    </xf>
    <xf numFmtId="0" fontId="39" fillId="3" borderId="34" xfId="0" applyFont="1" applyFill="1" applyBorder="1" applyAlignment="1">
      <alignment horizontal="center" vertical="top" wrapText="1"/>
    </xf>
    <xf numFmtId="0" fontId="0" fillId="0" borderId="27" xfId="0" applyBorder="1" applyAlignment="1">
      <alignment horizontal="center"/>
    </xf>
    <xf numFmtId="0" fontId="61" fillId="0" borderId="34" xfId="0" applyFont="1" applyBorder="1" applyAlignment="1">
      <alignment horizontal="left" vertical="top" wrapText="1"/>
    </xf>
    <xf numFmtId="0" fontId="8" fillId="0" borderId="34" xfId="0" applyFont="1" applyBorder="1" applyAlignment="1">
      <alignment horizontal="center" vertical="top" wrapText="1"/>
    </xf>
    <xf numFmtId="3" fontId="8" fillId="0" borderId="34" xfId="0" applyNumberFormat="1" applyFont="1" applyBorder="1" applyAlignment="1">
      <alignment horizontal="center" vertical="top" wrapText="1"/>
    </xf>
    <xf numFmtId="0" fontId="9" fillId="0" borderId="34" xfId="0" applyFont="1" applyBorder="1" applyAlignment="1" applyProtection="1">
      <alignment horizontal="center" vertical="top" wrapText="1"/>
      <protection locked="0"/>
    </xf>
    <xf numFmtId="0" fontId="9" fillId="0" borderId="34" xfId="0" applyFont="1" applyBorder="1" applyAlignment="1">
      <alignment horizontal="right" vertical="top" wrapText="1"/>
    </xf>
    <xf numFmtId="0" fontId="9" fillId="12" borderId="36" xfId="0" applyFont="1" applyFill="1" applyBorder="1" applyAlignment="1">
      <alignment horizontal="center" vertical="top" wrapText="1"/>
    </xf>
    <xf numFmtId="0" fontId="9" fillId="13" borderId="37" xfId="0" applyFont="1" applyFill="1" applyBorder="1" applyAlignment="1">
      <alignment horizontal="right" vertical="top" wrapText="1"/>
    </xf>
    <xf numFmtId="0" fontId="8" fillId="14" borderId="5" xfId="0" applyFont="1" applyFill="1" applyBorder="1" applyAlignment="1">
      <alignment horizontal="left" vertical="top" wrapText="1"/>
    </xf>
    <xf numFmtId="0" fontId="0" fillId="14" borderId="27" xfId="0" applyFill="1" applyBorder="1" applyAlignment="1">
      <alignment horizontal="center"/>
    </xf>
    <xf numFmtId="0" fontId="9" fillId="14" borderId="7" xfId="0" applyFont="1" applyFill="1" applyBorder="1" applyAlignment="1" applyProtection="1">
      <alignment horizontal="center" vertical="top" wrapText="1"/>
      <protection locked="0"/>
    </xf>
    <xf numFmtId="0" fontId="9" fillId="14" borderId="7" xfId="0" applyFont="1" applyFill="1" applyBorder="1" applyAlignment="1">
      <alignment horizontal="right" vertical="top" wrapText="1"/>
    </xf>
    <xf numFmtId="0" fontId="8" fillId="14" borderId="7" xfId="0" applyFont="1" applyFill="1" applyBorder="1" applyAlignment="1">
      <alignment horizontal="left" vertical="top" wrapText="1"/>
    </xf>
    <xf numFmtId="0" fontId="65" fillId="15" borderId="0" xfId="0" applyFont="1" applyFill="1" applyAlignment="1">
      <alignment horizontal="center" vertical="center"/>
    </xf>
    <xf numFmtId="0" fontId="9" fillId="3" borderId="6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3" borderId="27" xfId="0" applyFont="1" applyFill="1" applyBorder="1" applyAlignment="1">
      <alignment horizontal="center" vertical="top" wrapText="1"/>
    </xf>
    <xf numFmtId="0" fontId="9" fillId="2" borderId="27" xfId="0" applyFont="1" applyFill="1" applyBorder="1" applyAlignment="1">
      <alignment horizontal="center" vertical="top" wrapText="1"/>
    </xf>
    <xf numFmtId="0" fontId="9" fillId="3" borderId="29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top" wrapText="1"/>
    </xf>
    <xf numFmtId="0" fontId="8" fillId="0" borderId="41" xfId="0" applyFont="1" applyBorder="1" applyAlignment="1">
      <alignment horizontal="right" vertical="top" wrapText="1"/>
    </xf>
    <xf numFmtId="0" fontId="65" fillId="15" borderId="20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top" wrapText="1"/>
    </xf>
    <xf numFmtId="0" fontId="66" fillId="3" borderId="29" xfId="1" applyFont="1" applyFill="1" applyBorder="1" applyAlignment="1" applyProtection="1">
      <alignment horizontal="left" vertical="top" wrapText="1"/>
    </xf>
    <xf numFmtId="0" fontId="0" fillId="8" borderId="6" xfId="0" applyFill="1" applyBorder="1"/>
    <xf numFmtId="0" fontId="24" fillId="8" borderId="6" xfId="0" applyFont="1" applyFill="1" applyBorder="1"/>
    <xf numFmtId="0" fontId="2" fillId="8" borderId="6" xfId="0" applyFont="1" applyFill="1" applyBorder="1"/>
    <xf numFmtId="0" fontId="2" fillId="8" borderId="32" xfId="0" applyFont="1" applyFill="1" applyBorder="1" applyAlignment="1">
      <alignment horizontal="center" vertical="center"/>
    </xf>
    <xf numFmtId="0" fontId="0" fillId="8" borderId="32" xfId="0" applyFill="1" applyBorder="1" applyAlignment="1">
      <alignment vertical="center"/>
    </xf>
    <xf numFmtId="0" fontId="2" fillId="8" borderId="24" xfId="0" applyFont="1" applyFill="1" applyBorder="1" applyAlignment="1">
      <alignment vertical="center"/>
    </xf>
    <xf numFmtId="0" fontId="24" fillId="8" borderId="6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top" wrapText="1"/>
      <protection locked="0"/>
    </xf>
    <xf numFmtId="49" fontId="56" fillId="10" borderId="26" xfId="3" applyNumberFormat="1" applyFont="1" applyFill="1" applyBorder="1" applyAlignment="1">
      <alignment horizontal="center" vertical="center" wrapText="1"/>
    </xf>
    <xf numFmtId="165" fontId="30" fillId="0" borderId="26" xfId="0" applyNumberFormat="1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wrapText="1"/>
    </xf>
    <xf numFmtId="0" fontId="31" fillId="0" borderId="6" xfId="0" applyFont="1" applyFill="1" applyBorder="1"/>
    <xf numFmtId="0" fontId="8" fillId="0" borderId="34" xfId="0" applyFont="1" applyBorder="1" applyAlignment="1">
      <alignment horizontal="left" vertical="top" wrapText="1"/>
    </xf>
    <xf numFmtId="3" fontId="8" fillId="0" borderId="39" xfId="0" applyNumberFormat="1" applyFont="1" applyBorder="1" applyAlignment="1">
      <alignment horizontal="center" vertical="top" wrapText="1"/>
    </xf>
    <xf numFmtId="165" fontId="0" fillId="0" borderId="6" xfId="0" applyNumberFormat="1" applyFont="1" applyBorder="1" applyAlignment="1">
      <alignment horizontal="right" vertical="top"/>
    </xf>
    <xf numFmtId="165" fontId="0" fillId="0" borderId="6" xfId="0" applyNumberFormat="1" applyBorder="1" applyAlignment="1">
      <alignment horizontal="right" vertical="top"/>
    </xf>
    <xf numFmtId="165" fontId="24" fillId="0" borderId="6" xfId="0" applyNumberFormat="1" applyFont="1" applyBorder="1"/>
    <xf numFmtId="0" fontId="66" fillId="3" borderId="6" xfId="1" applyFont="1" applyFill="1" applyBorder="1" applyAlignment="1" applyProtection="1">
      <alignment horizontal="left" vertical="top" wrapText="1"/>
    </xf>
    <xf numFmtId="0" fontId="9" fillId="3" borderId="38" xfId="0" applyFont="1" applyFill="1" applyBorder="1" applyAlignment="1">
      <alignment horizontal="right" vertical="top" wrapText="1"/>
    </xf>
    <xf numFmtId="0" fontId="9" fillId="3" borderId="11" xfId="0" applyFont="1" applyFill="1" applyBorder="1" applyAlignment="1">
      <alignment horizontal="right" vertical="top" wrapText="1"/>
    </xf>
    <xf numFmtId="0" fontId="9" fillId="3" borderId="2" xfId="0" applyFont="1" applyFill="1" applyBorder="1" applyAlignment="1">
      <alignment horizontal="right" vertical="top" wrapText="1"/>
    </xf>
    <xf numFmtId="0" fontId="9" fillId="11" borderId="2" xfId="0" applyFont="1" applyFill="1" applyBorder="1" applyAlignment="1">
      <alignment horizontal="right" vertical="top" wrapText="1"/>
    </xf>
    <xf numFmtId="0" fontId="9" fillId="0" borderId="2" xfId="0" applyFont="1" applyBorder="1" applyAlignment="1">
      <alignment horizontal="right" vertical="top" wrapText="1"/>
    </xf>
    <xf numFmtId="0" fontId="0" fillId="0" borderId="28" xfId="0" applyBorder="1"/>
    <xf numFmtId="0" fontId="0" fillId="0" borderId="44" xfId="0" applyBorder="1"/>
    <xf numFmtId="0" fontId="9" fillId="3" borderId="22" xfId="0" applyFont="1" applyFill="1" applyBorder="1" applyAlignment="1">
      <alignment horizontal="center" vertical="top" wrapText="1"/>
    </xf>
    <xf numFmtId="0" fontId="0" fillId="0" borderId="45" xfId="0" applyBorder="1"/>
    <xf numFmtId="0" fontId="62" fillId="0" borderId="46" xfId="0" applyNumberFormat="1" applyFont="1" applyBorder="1" applyAlignment="1">
      <alignment vertical="top" wrapText="1"/>
    </xf>
    <xf numFmtId="2" fontId="0" fillId="0" borderId="29" xfId="0" applyNumberFormat="1" applyFont="1" applyBorder="1" applyAlignment="1">
      <alignment horizontal="right" vertical="top"/>
    </xf>
    <xf numFmtId="0" fontId="62" fillId="0" borderId="29" xfId="0" applyNumberFormat="1" applyFont="1" applyBorder="1" applyAlignment="1">
      <alignment horizontal="right" vertical="top" wrapText="1"/>
    </xf>
    <xf numFmtId="49" fontId="56" fillId="0" borderId="29" xfId="3" applyNumberFormat="1" applyFont="1" applyFill="1" applyBorder="1" applyAlignment="1">
      <alignment horizontal="center" vertical="center" wrapText="1"/>
    </xf>
    <xf numFmtId="2" fontId="56" fillId="0" borderId="29" xfId="3" applyNumberFormat="1" applyFont="1" applyFill="1" applyBorder="1" applyAlignment="1">
      <alignment horizontal="center" vertical="center" wrapText="1"/>
    </xf>
    <xf numFmtId="4" fontId="56" fillId="10" borderId="27" xfId="3" applyNumberFormat="1" applyFont="1" applyFill="1" applyBorder="1" applyAlignment="1">
      <alignment horizontal="left" vertical="center" wrapText="1"/>
    </xf>
    <xf numFmtId="49" fontId="56" fillId="10" borderId="27" xfId="3" applyNumberFormat="1" applyFont="1" applyFill="1" applyBorder="1" applyAlignment="1">
      <alignment horizontal="center" vertical="center" wrapText="1"/>
    </xf>
    <xf numFmtId="0" fontId="8" fillId="16" borderId="5" xfId="0" applyFont="1" applyFill="1" applyBorder="1" applyAlignment="1">
      <alignment horizontal="center" vertical="top" wrapText="1"/>
    </xf>
    <xf numFmtId="0" fontId="9" fillId="16" borderId="5" xfId="0" applyFont="1" applyFill="1" applyBorder="1" applyAlignment="1" applyProtection="1">
      <alignment horizontal="center" vertical="top" wrapText="1"/>
      <protection locked="0"/>
    </xf>
    <xf numFmtId="0" fontId="9" fillId="16" borderId="5" xfId="0" applyFont="1" applyFill="1" applyBorder="1" applyAlignment="1">
      <alignment horizontal="right" vertical="top" wrapText="1"/>
    </xf>
    <xf numFmtId="0" fontId="8" fillId="16" borderId="49" xfId="0" applyFont="1" applyFill="1" applyBorder="1" applyAlignment="1">
      <alignment horizontal="left" vertical="top" wrapText="1"/>
    </xf>
    <xf numFmtId="4" fontId="69" fillId="15" borderId="6" xfId="3" applyNumberFormat="1" applyFont="1" applyFill="1" applyBorder="1" applyAlignment="1">
      <alignment horizontal="left" vertical="center" wrapText="1"/>
    </xf>
    <xf numFmtId="49" fontId="68" fillId="15" borderId="6" xfId="3" applyNumberFormat="1" applyFont="1" applyFill="1" applyBorder="1" applyAlignment="1">
      <alignment horizontal="center" vertical="center" wrapText="1"/>
    </xf>
    <xf numFmtId="49" fontId="68" fillId="8" borderId="6" xfId="3" applyNumberFormat="1" applyFont="1" applyFill="1" applyBorder="1" applyAlignment="1">
      <alignment horizontal="center" vertical="center" wrapText="1"/>
    </xf>
    <xf numFmtId="4" fontId="70" fillId="8" borderId="6" xfId="3" applyNumberFormat="1" applyFont="1" applyFill="1" applyBorder="1" applyAlignment="1">
      <alignment horizontal="left" vertical="center" wrapText="1"/>
    </xf>
    <xf numFmtId="0" fontId="0" fillId="17" borderId="48" xfId="0" applyNumberFormat="1" applyFont="1" applyFill="1" applyBorder="1" applyAlignment="1">
      <alignment vertical="top" wrapText="1"/>
    </xf>
    <xf numFmtId="0" fontId="0" fillId="17" borderId="29" xfId="0" applyFill="1" applyBorder="1" applyAlignment="1">
      <alignment wrapText="1"/>
    </xf>
    <xf numFmtId="0" fontId="62" fillId="17" borderId="29" xfId="0" applyNumberFormat="1" applyFont="1" applyFill="1" applyBorder="1" applyAlignment="1">
      <alignment horizontal="right" vertical="top" wrapText="1"/>
    </xf>
    <xf numFmtId="49" fontId="56" fillId="17" borderId="29" xfId="3" applyNumberFormat="1" applyFont="1" applyFill="1" applyBorder="1" applyAlignment="1">
      <alignment horizontal="center" vertical="center" wrapText="1"/>
    </xf>
    <xf numFmtId="2" fontId="56" fillId="17" borderId="29" xfId="3" applyNumberFormat="1" applyFont="1" applyFill="1" applyBorder="1" applyAlignment="1">
      <alignment horizontal="center" vertical="center" wrapText="1"/>
    </xf>
    <xf numFmtId="0" fontId="0" fillId="17" borderId="31" xfId="0" applyNumberFormat="1" applyFont="1" applyFill="1" applyBorder="1" applyAlignment="1">
      <alignment vertical="top" wrapText="1"/>
    </xf>
    <xf numFmtId="0" fontId="0" fillId="17" borderId="6" xfId="0" applyFill="1" applyBorder="1" applyAlignment="1">
      <alignment wrapText="1"/>
    </xf>
    <xf numFmtId="0" fontId="62" fillId="17" borderId="6" xfId="0" applyNumberFormat="1" applyFont="1" applyFill="1" applyBorder="1" applyAlignment="1">
      <alignment horizontal="right" vertical="top" wrapText="1"/>
    </xf>
    <xf numFmtId="49" fontId="56" fillId="17" borderId="6" xfId="3" applyNumberFormat="1" applyFont="1" applyFill="1" applyBorder="1" applyAlignment="1">
      <alignment horizontal="center" vertical="center" wrapText="1"/>
    </xf>
    <xf numFmtId="2" fontId="56" fillId="17" borderId="6" xfId="3" applyNumberFormat="1" applyFont="1" applyFill="1" applyBorder="1" applyAlignment="1">
      <alignment horizontal="center" vertical="center" wrapText="1"/>
    </xf>
    <xf numFmtId="0" fontId="0" fillId="17" borderId="31" xfId="0" applyNumberFormat="1" applyFill="1" applyBorder="1" applyAlignment="1">
      <alignment vertical="top" wrapText="1"/>
    </xf>
    <xf numFmtId="0" fontId="0" fillId="11" borderId="30" xfId="0" applyNumberFormat="1" applyFill="1" applyBorder="1" applyAlignment="1">
      <alignment vertical="top" wrapText="1"/>
    </xf>
    <xf numFmtId="2" fontId="0" fillId="11" borderId="6" xfId="0" applyNumberFormat="1" applyFont="1" applyFill="1" applyBorder="1" applyAlignment="1">
      <alignment horizontal="right" vertical="top"/>
    </xf>
    <xf numFmtId="0" fontId="0" fillId="11" borderId="6" xfId="0" applyNumberFormat="1" applyFill="1" applyBorder="1" applyAlignment="1">
      <alignment horizontal="right" vertical="top" wrapText="1"/>
    </xf>
    <xf numFmtId="49" fontId="56" fillId="11" borderId="6" xfId="3" applyNumberFormat="1" applyFont="1" applyFill="1" applyBorder="1" applyAlignment="1">
      <alignment horizontal="center" vertical="center" wrapText="1"/>
    </xf>
    <xf numFmtId="165" fontId="30" fillId="11" borderId="6" xfId="0" applyNumberFormat="1" applyFont="1" applyFill="1" applyBorder="1" applyAlignment="1">
      <alignment horizontal="center" vertical="center" wrapText="1"/>
    </xf>
    <xf numFmtId="0" fontId="0" fillId="14" borderId="30" xfId="0" applyNumberFormat="1" applyFill="1" applyBorder="1" applyAlignment="1">
      <alignment vertical="top" wrapText="1"/>
    </xf>
    <xf numFmtId="2" fontId="0" fillId="14" borderId="6" xfId="0" applyNumberFormat="1" applyFont="1" applyFill="1" applyBorder="1" applyAlignment="1">
      <alignment horizontal="right" vertical="top"/>
    </xf>
    <xf numFmtId="0" fontId="0" fillId="14" borderId="6" xfId="0" applyNumberFormat="1" applyFill="1" applyBorder="1" applyAlignment="1">
      <alignment horizontal="right" vertical="top" wrapText="1"/>
    </xf>
    <xf numFmtId="49" fontId="56" fillId="14" borderId="6" xfId="3" applyNumberFormat="1" applyFont="1" applyFill="1" applyBorder="1" applyAlignment="1">
      <alignment horizontal="center" vertical="center" wrapText="1"/>
    </xf>
    <xf numFmtId="165" fontId="30" fillId="14" borderId="6" xfId="0" applyNumberFormat="1" applyFont="1" applyFill="1" applyBorder="1" applyAlignment="1">
      <alignment horizontal="center" vertical="center" wrapText="1"/>
    </xf>
    <xf numFmtId="0" fontId="0" fillId="17" borderId="30" xfId="0" applyNumberFormat="1" applyFill="1" applyBorder="1" applyAlignment="1">
      <alignment vertical="top" wrapText="1"/>
    </xf>
    <xf numFmtId="2" fontId="0" fillId="17" borderId="6" xfId="0" applyNumberFormat="1" applyFont="1" applyFill="1" applyBorder="1" applyAlignment="1">
      <alignment horizontal="right" vertical="top"/>
    </xf>
    <xf numFmtId="0" fontId="0" fillId="17" borderId="6" xfId="0" applyNumberFormat="1" applyFill="1" applyBorder="1" applyAlignment="1">
      <alignment horizontal="right" vertical="top" wrapText="1"/>
    </xf>
    <xf numFmtId="165" fontId="30" fillId="17" borderId="6" xfId="0" applyNumberFormat="1" applyFont="1" applyFill="1" applyBorder="1" applyAlignment="1">
      <alignment horizontal="center" vertical="center" wrapText="1"/>
    </xf>
    <xf numFmtId="0" fontId="0" fillId="18" borderId="30" xfId="0" applyNumberFormat="1" applyFill="1" applyBorder="1" applyAlignment="1">
      <alignment vertical="top" wrapText="1"/>
    </xf>
    <xf numFmtId="49" fontId="56" fillId="18" borderId="6" xfId="3" applyNumberFormat="1" applyFont="1" applyFill="1" applyBorder="1" applyAlignment="1">
      <alignment horizontal="center" vertical="center" wrapText="1"/>
    </xf>
    <xf numFmtId="2" fontId="0" fillId="19" borderId="6" xfId="0" applyNumberFormat="1" applyFont="1" applyFill="1" applyBorder="1" applyAlignment="1">
      <alignment horizontal="right" vertical="top"/>
    </xf>
    <xf numFmtId="49" fontId="56" fillId="19" borderId="6" xfId="3" applyNumberFormat="1" applyFont="1" applyFill="1" applyBorder="1" applyAlignment="1">
      <alignment horizontal="center" vertical="center" wrapText="1"/>
    </xf>
    <xf numFmtId="0" fontId="8" fillId="20" borderId="5" xfId="0" applyFont="1" applyFill="1" applyBorder="1" applyAlignment="1">
      <alignment horizontal="left" vertical="top" wrapText="1"/>
    </xf>
    <xf numFmtId="0" fontId="8" fillId="20" borderId="5" xfId="0" applyFont="1" applyFill="1" applyBorder="1" applyAlignment="1">
      <alignment horizontal="center" vertical="top" wrapText="1"/>
    </xf>
    <xf numFmtId="3" fontId="8" fillId="20" borderId="5" xfId="0" applyNumberFormat="1" applyFont="1" applyFill="1" applyBorder="1" applyAlignment="1">
      <alignment horizontal="center" vertical="top" wrapText="1"/>
    </xf>
    <xf numFmtId="0" fontId="9" fillId="20" borderId="5" xfId="0" applyFont="1" applyFill="1" applyBorder="1" applyAlignment="1" applyProtection="1">
      <alignment horizontal="center" vertical="top" wrapText="1"/>
      <protection locked="0"/>
    </xf>
    <xf numFmtId="0" fontId="9" fillId="20" borderId="5" xfId="0" applyFont="1" applyFill="1" applyBorder="1" applyAlignment="1">
      <alignment horizontal="right" vertical="top" wrapText="1"/>
    </xf>
    <xf numFmtId="0" fontId="5" fillId="20" borderId="0" xfId="1" applyFont="1" applyFill="1" applyAlignment="1" applyProtection="1"/>
    <xf numFmtId="0" fontId="5" fillId="16" borderId="0" xfId="1" applyFont="1" applyFill="1" applyAlignment="1" applyProtection="1"/>
    <xf numFmtId="0" fontId="5" fillId="10" borderId="0" xfId="1" applyFont="1" applyFill="1" applyAlignment="1" applyProtection="1"/>
    <xf numFmtId="0" fontId="0" fillId="0" borderId="26" xfId="0" applyBorder="1"/>
    <xf numFmtId="0" fontId="2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40" fillId="0" borderId="0" xfId="0" applyFont="1" applyFill="1" applyBorder="1"/>
    <xf numFmtId="0" fontId="0" fillId="0" borderId="0" xfId="0" applyFont="1" applyFill="1" applyAlignment="1">
      <alignment horizontal="right"/>
    </xf>
    <xf numFmtId="0" fontId="18" fillId="0" borderId="0" xfId="0" applyFont="1" applyFill="1" applyBorder="1"/>
    <xf numFmtId="0" fontId="22" fillId="4" borderId="18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18" fillId="0" borderId="6" xfId="0" applyFont="1" applyBorder="1"/>
    <xf numFmtId="0" fontId="0" fillId="0" borderId="6" xfId="0" applyFill="1" applyBorder="1"/>
    <xf numFmtId="0" fontId="22" fillId="4" borderId="6" xfId="0" applyFont="1" applyFill="1" applyBorder="1" applyAlignment="1">
      <alignment horizontal="center" vertical="center" wrapText="1"/>
    </xf>
    <xf numFmtId="0" fontId="0" fillId="17" borderId="6" xfId="0" applyFill="1" applyBorder="1"/>
    <xf numFmtId="0" fontId="0" fillId="11" borderId="30" xfId="0" applyNumberFormat="1" applyFont="1" applyFill="1" applyBorder="1" applyAlignment="1">
      <alignment vertical="top" wrapText="1"/>
    </xf>
    <xf numFmtId="49" fontId="68" fillId="11" borderId="6" xfId="3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9" fillId="3" borderId="33" xfId="0" applyFont="1" applyFill="1" applyBorder="1" applyAlignment="1">
      <alignment horizontal="center" vertical="top" wrapText="1"/>
    </xf>
    <xf numFmtId="0" fontId="9" fillId="3" borderId="50" xfId="0" applyFont="1" applyFill="1" applyBorder="1" applyAlignment="1">
      <alignment horizontal="center" vertical="top" wrapText="1"/>
    </xf>
    <xf numFmtId="0" fontId="0" fillId="0" borderId="51" xfId="0" applyBorder="1"/>
    <xf numFmtId="0" fontId="0" fillId="0" borderId="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2" xfId="0" applyBorder="1" applyAlignment="1">
      <alignment horizontal="center"/>
    </xf>
    <xf numFmtId="0" fontId="44" fillId="0" borderId="26" xfId="0" applyFont="1" applyBorder="1" applyAlignment="1">
      <alignment horizontal="center" vertical="top" wrapText="1"/>
    </xf>
    <xf numFmtId="6" fontId="0" fillId="0" borderId="6" xfId="0" applyNumberFormat="1" applyBorder="1"/>
    <xf numFmtId="6" fontId="0" fillId="0" borderId="0" xfId="0" applyNumberFormat="1"/>
    <xf numFmtId="0" fontId="0" fillId="0" borderId="30" xfId="0" applyNumberFormat="1" applyBorder="1" applyAlignment="1">
      <alignment vertical="top" wrapText="1"/>
    </xf>
    <xf numFmtId="0" fontId="71" fillId="0" borderId="6" xfId="0" applyFont="1" applyBorder="1"/>
    <xf numFmtId="0" fontId="72" fillId="9" borderId="6" xfId="2" applyFont="1" applyBorder="1" applyAlignment="1">
      <alignment horizontal="left" vertical="center" wrapText="1"/>
    </xf>
    <xf numFmtId="0" fontId="40" fillId="0" borderId="6" xfId="0" applyFont="1" applyBorder="1"/>
    <xf numFmtId="0" fontId="40" fillId="0" borderId="26" xfId="0" applyFont="1" applyBorder="1"/>
    <xf numFmtId="0" fontId="40" fillId="0" borderId="6" xfId="0" applyFont="1" applyFill="1" applyBorder="1"/>
    <xf numFmtId="0" fontId="42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vertical="top" wrapText="1"/>
    </xf>
    <xf numFmtId="0" fontId="8" fillId="2" borderId="2" xfId="0" applyFont="1" applyFill="1" applyBorder="1" applyAlignment="1" applyProtection="1">
      <alignment horizontal="center" vertical="top" wrapText="1"/>
      <protection locked="0"/>
    </xf>
    <xf numFmtId="0" fontId="17" fillId="0" borderId="3" xfId="0" applyFont="1" applyBorder="1" applyAlignment="1" applyProtection="1">
      <alignment vertical="top" wrapText="1"/>
      <protection locked="0"/>
    </xf>
    <xf numFmtId="0" fontId="17" fillId="0" borderId="4" xfId="0" applyFont="1" applyBorder="1" applyAlignment="1" applyProtection="1">
      <alignment vertical="top" wrapText="1"/>
      <protection locked="0"/>
    </xf>
    <xf numFmtId="164" fontId="8" fillId="2" borderId="2" xfId="0" applyNumberFormat="1" applyFont="1" applyFill="1" applyBorder="1" applyAlignment="1" applyProtection="1">
      <alignment horizontal="center" vertical="top" wrapText="1"/>
      <protection locked="0"/>
    </xf>
    <xf numFmtId="0" fontId="18" fillId="0" borderId="20" xfId="0" applyFont="1" applyBorder="1" applyAlignment="1">
      <alignment horizontal="right"/>
    </xf>
    <xf numFmtId="0" fontId="0" fillId="0" borderId="21" xfId="0" applyBorder="1" applyAlignment="1"/>
    <xf numFmtId="0" fontId="46" fillId="0" borderId="0" xfId="1" applyFont="1" applyBorder="1" applyAlignment="1" applyProtection="1">
      <alignment horizontal="center" vertical="center" wrapText="1"/>
    </xf>
    <xf numFmtId="0" fontId="46" fillId="0" borderId="0" xfId="1" applyFont="1" applyAlignment="1" applyProtection="1">
      <alignment horizontal="center" vertical="center" wrapText="1"/>
    </xf>
    <xf numFmtId="0" fontId="0" fillId="0" borderId="0" xfId="0" applyBorder="1" applyAlignment="1">
      <alignment vertical="top" wrapText="1"/>
    </xf>
    <xf numFmtId="0" fontId="20" fillId="0" borderId="8" xfId="0" applyFont="1" applyBorder="1" applyAlignment="1">
      <alignment horizontal="justify" vertical="top" wrapText="1"/>
    </xf>
    <xf numFmtId="0" fontId="0" fillId="0" borderId="9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18" fillId="4" borderId="8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67" fillId="0" borderId="0" xfId="0" applyFont="1" applyBorder="1" applyAlignment="1">
      <alignment horizontal="center"/>
    </xf>
    <xf numFmtId="0" fontId="47" fillId="0" borderId="0" xfId="1" applyFont="1" applyBorder="1" applyAlignment="1" applyProtection="1">
      <alignment horizontal="center"/>
    </xf>
    <xf numFmtId="164" fontId="8" fillId="2" borderId="41" xfId="0" applyNumberFormat="1" applyFont="1" applyFill="1" applyBorder="1" applyAlignment="1" applyProtection="1">
      <alignment horizontal="center" vertical="top" wrapText="1"/>
      <protection locked="0"/>
    </xf>
    <xf numFmtId="0" fontId="17" fillId="0" borderId="42" xfId="0" applyFont="1" applyBorder="1" applyAlignment="1" applyProtection="1">
      <alignment vertical="top" wrapText="1"/>
      <protection locked="0"/>
    </xf>
    <xf numFmtId="0" fontId="17" fillId="0" borderId="43" xfId="0" applyFont="1" applyBorder="1" applyAlignment="1" applyProtection="1">
      <alignment vertical="top" wrapText="1"/>
      <protection locked="0"/>
    </xf>
    <xf numFmtId="0" fontId="46" fillId="0" borderId="0" xfId="1" applyFont="1" applyAlignment="1" applyProtection="1">
      <alignment horizontal="center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right" vertical="center" wrapText="1"/>
    </xf>
    <xf numFmtId="0" fontId="19" fillId="0" borderId="10" xfId="0" applyFont="1" applyBorder="1" applyAlignment="1">
      <alignment horizontal="right"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13" xfId="0" applyFont="1" applyBorder="1" applyAlignment="1">
      <alignment horizontal="right" vertical="center" wrapText="1"/>
    </xf>
    <xf numFmtId="0" fontId="0" fillId="0" borderId="8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0" xfId="0" applyBorder="1" applyAlignment="1"/>
    <xf numFmtId="0" fontId="0" fillId="0" borderId="13" xfId="0" applyBorder="1" applyAlignment="1"/>
    <xf numFmtId="0" fontId="43" fillId="8" borderId="33" xfId="0" applyFont="1" applyFill="1" applyBorder="1" applyAlignment="1">
      <alignment horizontal="center" vertical="top" wrapText="1"/>
    </xf>
    <xf numFmtId="0" fontId="43" fillId="8" borderId="25" xfId="0" applyFont="1" applyFill="1" applyBorder="1" applyAlignment="1">
      <alignment horizontal="center" vertical="top" wrapText="1"/>
    </xf>
    <xf numFmtId="0" fontId="43" fillId="8" borderId="54" xfId="0" applyFont="1" applyFill="1" applyBorder="1" applyAlignment="1">
      <alignment horizontal="center" vertical="top" wrapText="1"/>
    </xf>
    <xf numFmtId="0" fontId="43" fillId="8" borderId="5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52" fillId="0" borderId="0" xfId="1" applyFont="1" applyAlignment="1" applyProtection="1">
      <alignment horizontal="left" vertical="top" wrapText="1"/>
    </xf>
    <xf numFmtId="0" fontId="2" fillId="11" borderId="27" xfId="0" applyFont="1" applyFill="1" applyBorder="1" applyAlignment="1">
      <alignment horizontal="center" vertical="top"/>
    </xf>
    <xf numFmtId="0" fontId="2" fillId="11" borderId="29" xfId="0" applyFont="1" applyFill="1" applyBorder="1" applyAlignment="1">
      <alignment horizontal="center" vertical="top"/>
    </xf>
    <xf numFmtId="0" fontId="53" fillId="0" borderId="0" xfId="0" applyFont="1" applyFill="1" applyBorder="1" applyAlignment="1">
      <alignment horizontal="center" vertical="justify" wrapText="1"/>
    </xf>
    <xf numFmtId="0" fontId="32" fillId="0" borderId="0" xfId="0" applyFont="1" applyFill="1" applyBorder="1" applyAlignment="1">
      <alignment horizontal="center" vertical="justify" wrapText="1"/>
    </xf>
    <xf numFmtId="0" fontId="50" fillId="0" borderId="0" xfId="1" applyFont="1" applyBorder="1" applyAlignment="1" applyProtection="1">
      <alignment horizontal="center" vertical="center"/>
    </xf>
    <xf numFmtId="0" fontId="52" fillId="0" borderId="0" xfId="1" applyFont="1" applyFill="1" applyBorder="1" applyAlignment="1" applyProtection="1">
      <alignment horizontal="center" vertical="center"/>
    </xf>
    <xf numFmtId="0" fontId="52" fillId="0" borderId="0" xfId="1" applyFont="1" applyBorder="1" applyAlignment="1" applyProtection="1">
      <alignment horizontal="center" vertical="center"/>
    </xf>
    <xf numFmtId="0" fontId="52" fillId="0" borderId="0" xfId="1" applyFont="1" applyBorder="1" applyAlignment="1" applyProtection="1">
      <alignment horizontal="center" vertical="center" wrapText="1"/>
    </xf>
    <xf numFmtId="0" fontId="0" fillId="8" borderId="20" xfId="0" applyNumberFormat="1" applyFill="1" applyBorder="1" applyAlignment="1">
      <alignment horizontal="center" vertical="top" wrapText="1"/>
    </xf>
    <xf numFmtId="0" fontId="0" fillId="8" borderId="21" xfId="0" applyNumberFormat="1" applyFont="1" applyFill="1" applyBorder="1" applyAlignment="1">
      <alignment horizontal="center" vertical="top" wrapText="1"/>
    </xf>
    <xf numFmtId="0" fontId="0" fillId="8" borderId="47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48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54" fillId="0" borderId="0" xfId="1" applyFont="1" applyAlignment="1" applyProtection="1">
      <alignment horizontal="center" vertical="top" wrapText="1"/>
    </xf>
    <xf numFmtId="2" fontId="68" fillId="11" borderId="6" xfId="3" applyNumberFormat="1" applyFont="1" applyFill="1" applyBorder="1" applyAlignment="1">
      <alignment horizontal="center" vertical="center" wrapText="1"/>
    </xf>
    <xf numFmtId="4" fontId="56" fillId="8" borderId="55" xfId="3" applyNumberFormat="1" applyFont="1" applyFill="1" applyBorder="1" applyAlignment="1">
      <alignment horizontal="center" vertical="center" wrapText="1"/>
    </xf>
    <xf numFmtId="4" fontId="56" fillId="8" borderId="56" xfId="3" applyNumberFormat="1" applyFont="1" applyFill="1" applyBorder="1" applyAlignment="1">
      <alignment horizontal="center" vertical="center" wrapText="1"/>
    </xf>
    <xf numFmtId="4" fontId="56" fillId="8" borderId="57" xfId="3" applyNumberFormat="1" applyFont="1" applyFill="1" applyBorder="1" applyAlignment="1">
      <alignment horizontal="center" vertical="center" wrapText="1"/>
    </xf>
    <xf numFmtId="4" fontId="73" fillId="8" borderId="26" xfId="3" applyNumberFormat="1" applyFont="1" applyFill="1" applyBorder="1" applyAlignment="1">
      <alignment horizontal="center" vertical="center" wrapText="1"/>
    </xf>
    <xf numFmtId="4" fontId="73" fillId="8" borderId="58" xfId="3" applyNumberFormat="1" applyFont="1" applyFill="1" applyBorder="1" applyAlignment="1">
      <alignment horizontal="center" vertical="center" wrapText="1"/>
    </xf>
    <xf numFmtId="4" fontId="73" fillId="8" borderId="59" xfId="3" applyNumberFormat="1" applyFont="1" applyFill="1" applyBorder="1" applyAlignment="1">
      <alignment horizontal="center" vertical="center" wrapText="1"/>
    </xf>
    <xf numFmtId="0" fontId="74" fillId="0" borderId="6" xfId="0" applyFont="1" applyFill="1" applyBorder="1" applyAlignment="1">
      <alignment horizontal="left"/>
    </xf>
    <xf numFmtId="0" fontId="75" fillId="0" borderId="26" xfId="0" applyFont="1" applyFill="1" applyBorder="1" applyAlignment="1">
      <alignment horizontal="center" vertical="top" wrapText="1"/>
    </xf>
    <xf numFmtId="0" fontId="74" fillId="0" borderId="6" xfId="0" applyFont="1" applyFill="1" applyBorder="1" applyAlignment="1">
      <alignment horizontal="center"/>
    </xf>
    <xf numFmtId="0" fontId="74" fillId="0" borderId="6" xfId="0" applyFont="1" applyFill="1" applyBorder="1"/>
    <xf numFmtId="4" fontId="74" fillId="0" borderId="6" xfId="3" applyNumberFormat="1" applyFont="1" applyFill="1" applyBorder="1" applyAlignment="1">
      <alignment horizontal="left" vertical="center" wrapText="1"/>
    </xf>
    <xf numFmtId="4" fontId="74" fillId="0" borderId="6" xfId="3" applyNumberFormat="1" applyFont="1" applyFill="1" applyBorder="1" applyAlignment="1">
      <alignment horizontal="center" vertical="center" wrapText="1"/>
    </xf>
    <xf numFmtId="4" fontId="74" fillId="18" borderId="6" xfId="3" applyNumberFormat="1" applyFont="1" applyFill="1" applyBorder="1" applyAlignment="1">
      <alignment horizontal="left" vertical="center" wrapText="1"/>
    </xf>
    <xf numFmtId="0" fontId="75" fillId="18" borderId="26" xfId="0" applyFont="1" applyFill="1" applyBorder="1" applyAlignment="1">
      <alignment horizontal="center" vertical="top" wrapText="1"/>
    </xf>
    <xf numFmtId="4" fontId="74" fillId="18" borderId="6" xfId="3" applyNumberFormat="1" applyFont="1" applyFill="1" applyBorder="1" applyAlignment="1">
      <alignment horizontal="center" vertical="center" wrapText="1"/>
    </xf>
    <xf numFmtId="0" fontId="74" fillId="18" borderId="6" xfId="0" applyFont="1" applyFill="1" applyBorder="1"/>
    <xf numFmtId="0" fontId="75" fillId="18" borderId="8" xfId="0" applyFont="1" applyFill="1" applyBorder="1" applyAlignment="1">
      <alignment horizontal="center" vertical="top" wrapText="1"/>
    </xf>
    <xf numFmtId="0" fontId="75" fillId="20" borderId="26" xfId="0" applyFont="1" applyFill="1" applyBorder="1" applyAlignment="1">
      <alignment horizontal="center" vertical="top" wrapText="1"/>
    </xf>
  </cellXfs>
  <cellStyles count="5">
    <cellStyle name="S27" xfId="2"/>
    <cellStyle name="Гиперссылка" xfId="1" builtinId="8"/>
    <cellStyle name="Обычный" xfId="0" builtinId="0"/>
    <cellStyle name="Обычный 2" xfId="3"/>
    <cellStyle name="Финансовый 2" xfId="4"/>
  </cellStyles>
  <dxfs count="21"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EFF35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1495425</xdr:colOff>
      <xdr:row>16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10502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volteaman.ru/" TargetMode="External"/><Relationship Id="rId1" Type="http://schemas.openxmlformats.org/officeDocument/2006/relationships/hyperlink" Target="https://kuzmag.tiu.ru/product_list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kuzmag.tiu.ru/g16247580-vologodskij-ivan-chaj?sort=pric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kuzmag.tiu.ru/g16257100-vologodskie-chaga-napitki?sort=price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kuzmag.tiu.ru/g16257112-travy-plody-dary/page_2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kuzmag.tiu.ru/g33496859-vologodskoe-drazhe-shokoladnoj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kuzmag.tiu.ru/g17052751-vologodskaya-konditerskaya-fabrika?sort=price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kuzmag.tiu.ru/g17052751-vologodskaya-konditerskaya-fabrika?sort=price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kuzmag.tiu.ru/g33496858-vologodskie-konfety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kuzmag.tiu.ru/g17052751-vologodskaya-konditerskaya-fabrika?sort=price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kuzmag.tiu.ru/g33774402-fruktovaya-ikra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hyperlink" Target="http://kuzmag.tiu.ru/" TargetMode="External"/><Relationship Id="rId1" Type="http://schemas.openxmlformats.org/officeDocument/2006/relationships/hyperlink" Target="mailto:kuz_mag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24"/>
  <sheetViews>
    <sheetView zoomScale="85" zoomScaleNormal="85" workbookViewId="0">
      <selection activeCell="B6" sqref="B6"/>
    </sheetView>
  </sheetViews>
  <sheetFormatPr defaultRowHeight="15"/>
  <cols>
    <col min="2" max="2" width="111.7109375" customWidth="1"/>
  </cols>
  <sheetData>
    <row r="2" spans="2:16" ht="32.25">
      <c r="B2" s="106" t="s">
        <v>0</v>
      </c>
    </row>
    <row r="3" spans="2:16" ht="21">
      <c r="B3" s="2" t="s">
        <v>1</v>
      </c>
    </row>
    <row r="4" spans="2:16" ht="23.25" customHeight="1">
      <c r="B4" s="129" t="s">
        <v>131</v>
      </c>
    </row>
    <row r="6" spans="2:16" ht="18.75">
      <c r="B6" s="283" t="s">
        <v>619</v>
      </c>
      <c r="P6">
        <f>'Травяные чаи оптом'!D200</f>
        <v>0</v>
      </c>
    </row>
    <row r="7" spans="2:16" ht="18.75">
      <c r="B7" s="1" t="s">
        <v>2</v>
      </c>
      <c r="P7">
        <f>'Иван-чай весовой'!C14</f>
        <v>0</v>
      </c>
    </row>
    <row r="8" spans="2:16" ht="18.75">
      <c r="B8" s="1" t="s">
        <v>611</v>
      </c>
      <c r="P8">
        <f>'Дикоросы и дары леса'!D118</f>
        <v>0</v>
      </c>
    </row>
    <row r="9" spans="2:16" ht="18.75">
      <c r="B9" s="1" t="s">
        <v>612</v>
      </c>
      <c r="P9" t="e">
        <f>'Вологодская пастила'!#REF!</f>
        <v>#REF!</v>
      </c>
    </row>
    <row r="10" spans="2:16" ht="18.75">
      <c r="B10" s="1" t="s">
        <v>613</v>
      </c>
      <c r="D10" t="s">
        <v>609</v>
      </c>
      <c r="P10">
        <f>'Цукаты и клюква'!D40</f>
        <v>0</v>
      </c>
    </row>
    <row r="11" spans="2:16" ht="18.75">
      <c r="B11" s="282" t="s">
        <v>620</v>
      </c>
      <c r="P11">
        <f>'Чага оптом'!C27</f>
        <v>0</v>
      </c>
    </row>
    <row r="12" spans="2:16" ht="18.75">
      <c r="B12" s="1" t="s">
        <v>614</v>
      </c>
      <c r="P12" t="e">
        <f>Драже!#REF!</f>
        <v>#REF!</v>
      </c>
    </row>
    <row r="13" spans="2:16" ht="18.75">
      <c r="B13" s="1" t="s">
        <v>615</v>
      </c>
      <c r="P13" t="e">
        <f>Зефир!#REF!</f>
        <v>#REF!</v>
      </c>
    </row>
    <row r="14" spans="2:16" ht="18.75">
      <c r="B14" s="281" t="s">
        <v>813</v>
      </c>
      <c r="P14" t="e">
        <f>Конфеты!#REF!</f>
        <v>#REF!</v>
      </c>
    </row>
    <row r="15" spans="2:16" ht="18.75">
      <c r="B15" s="1" t="s">
        <v>616</v>
      </c>
      <c r="P15" t="e">
        <f>'Карамель и ирис'!#REF!</f>
        <v>#REF!</v>
      </c>
    </row>
    <row r="16" spans="2:16" ht="18.75">
      <c r="B16" s="1" t="s">
        <v>617</v>
      </c>
      <c r="P16" t="e">
        <f>Мармелад!#REF!</f>
        <v>#REF!</v>
      </c>
    </row>
    <row r="17" spans="2:16" ht="18.75">
      <c r="B17" s="1" t="s">
        <v>630</v>
      </c>
      <c r="P17">
        <f>'Зефир весовой'!D35</f>
        <v>0</v>
      </c>
    </row>
    <row r="18" spans="2:16" ht="18.75">
      <c r="B18" s="1"/>
      <c r="P18" t="e">
        <f>#REF!</f>
        <v>#REF!</v>
      </c>
    </row>
    <row r="20" spans="2:16" ht="18.75">
      <c r="B20" s="1" t="s">
        <v>67</v>
      </c>
    </row>
    <row r="22" spans="2:16">
      <c r="B22" s="84" t="s">
        <v>618</v>
      </c>
    </row>
    <row r="23" spans="2:16">
      <c r="B23" s="84" t="s">
        <v>97</v>
      </c>
    </row>
    <row r="24" spans="2:16">
      <c r="B24" s="84" t="s">
        <v>799</v>
      </c>
    </row>
  </sheetData>
  <conditionalFormatting sqref="B6">
    <cfRule type="expression" dxfId="20" priority="47">
      <formula>$P$6&gt;0</formula>
    </cfRule>
    <cfRule type="expression" priority="48">
      <formula>$P$6&gt;0</formula>
    </cfRule>
  </conditionalFormatting>
  <conditionalFormatting sqref="B7">
    <cfRule type="expression" dxfId="19" priority="46">
      <formula>$P$7&gt;0</formula>
    </cfRule>
  </conditionalFormatting>
  <conditionalFormatting sqref="B9">
    <cfRule type="expression" dxfId="18" priority="44">
      <formula>$P$9&gt;0</formula>
    </cfRule>
  </conditionalFormatting>
  <conditionalFormatting sqref="B10">
    <cfRule type="expression" dxfId="17" priority="43">
      <formula>$P$10&gt;0</formula>
    </cfRule>
  </conditionalFormatting>
  <conditionalFormatting sqref="B11">
    <cfRule type="expression" dxfId="16" priority="40">
      <formula>$P$11&gt;0</formula>
    </cfRule>
  </conditionalFormatting>
  <conditionalFormatting sqref="B8">
    <cfRule type="expression" dxfId="15" priority="39">
      <formula>$P$8&gt;0</formula>
    </cfRule>
  </conditionalFormatting>
  <conditionalFormatting sqref="B12">
    <cfRule type="expression" dxfId="14" priority="38">
      <formula>$P$12&gt;0</formula>
    </cfRule>
  </conditionalFormatting>
  <conditionalFormatting sqref="B14">
    <cfRule type="expression" dxfId="13" priority="37">
      <formula>$P$14&gt;0</formula>
    </cfRule>
  </conditionalFormatting>
  <conditionalFormatting sqref="B15">
    <cfRule type="expression" dxfId="12" priority="36">
      <formula>$P$15&gt;0</formula>
    </cfRule>
  </conditionalFormatting>
  <conditionalFormatting sqref="B16">
    <cfRule type="expression" dxfId="11" priority="35">
      <formula>$P$16&gt;0</formula>
    </cfRule>
  </conditionalFormatting>
  <conditionalFormatting sqref="B17">
    <cfRule type="expression" dxfId="10" priority="31">
      <formula>$P$17&gt;0</formula>
    </cfRule>
  </conditionalFormatting>
  <conditionalFormatting sqref="P18:P19">
    <cfRule type="expression" dxfId="9" priority="3">
      <formula>$P$18&gt;0</formula>
    </cfRule>
  </conditionalFormatting>
  <conditionalFormatting sqref="B18">
    <cfRule type="expression" dxfId="8" priority="2">
      <formula>$P$18&gt;0</formula>
    </cfRule>
  </conditionalFormatting>
  <conditionalFormatting sqref="B18">
    <cfRule type="expression" dxfId="7" priority="312">
      <formula>#REF!&gt;0</formula>
    </cfRule>
  </conditionalFormatting>
  <conditionalFormatting sqref="B18">
    <cfRule type="expression" dxfId="6" priority="423">
      <formula>#REF!&gt;0</formula>
    </cfRule>
  </conditionalFormatting>
  <conditionalFormatting sqref="B13">
    <cfRule type="expression" dxfId="5" priority="474">
      <formula>$P$13</formula>
    </cfRule>
    <cfRule type="expression" dxfId="4" priority="475">
      <formula>$P$13&gt;0</formula>
    </cfRule>
    <cfRule type="expression" dxfId="3" priority="476">
      <formula>$F67&gt;0</formula>
    </cfRule>
  </conditionalFormatting>
  <hyperlinks>
    <hyperlink ref="B6" location="'Травяные чаи оптом'!A1" display="1. Травяные чаи от Вологодского чаемана"/>
    <hyperlink ref="B7" location="'Иван-чай весовой'!A1" display="2. Иван-чай весовой оптом"/>
    <hyperlink ref="B9" location="'Вологодская пастила'!A1" display="3. Вологодская пастила оптом"/>
    <hyperlink ref="B10" location="'Цукаты и клюква'!R1C1" display="6. Вологодские цукаты, фруктовые пастилки, чурчхелла и клюква в сахарной пудре"/>
    <hyperlink ref="B11" location="'Чага оптом'!A1" display="7. Чага (кусковая, дробленая, экстракт) оптом"/>
    <hyperlink ref="B8" location="'Дикоросы и дары леса'!A1" display="8. Дикоросы и дары леса"/>
    <hyperlink ref="B12" location="Драже!A1" display="9. Драже"/>
    <hyperlink ref="B13" location="Зефир!A1" display="10. "/>
    <hyperlink ref="B14" location="Конфеты!A1" display="11. Конфеты"/>
    <hyperlink ref="B15" location="'Карамель и ирис'!A1" display="12. Карамель и ирис"/>
    <hyperlink ref="B16" location="Мармелад!A1" display="13. Мармелад"/>
    <hyperlink ref="B20" location="'Реквизиты ИП Кузнецов'!A1" display="Реквизиты, контакты"/>
    <hyperlink ref="B2" r:id="rId1"/>
    <hyperlink ref="B4" r:id="rId2"/>
    <hyperlink ref="B17" location="'Зефир весовой'!A1" display="12. Зефир весовой"/>
  </hyperlinks>
  <pageMargins left="0.7" right="0.7" top="0.75" bottom="0.75" header="0.3" footer="0.3"/>
  <pageSetup paperSize="9" orientation="portrait" horizontalDpi="180" verticalDpi="18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1"/>
  <sheetViews>
    <sheetView zoomScale="80" zoomScaleNormal="80" workbookViewId="0"/>
  </sheetViews>
  <sheetFormatPr defaultRowHeight="15"/>
  <cols>
    <col min="1" max="1" width="71.140625" customWidth="1"/>
    <col min="2" max="2" width="11.5703125" customWidth="1"/>
    <col min="3" max="3" width="15.5703125" customWidth="1"/>
    <col min="4" max="4" width="12.7109375" customWidth="1"/>
    <col min="5" max="5" width="11.42578125" customWidth="1"/>
  </cols>
  <sheetData>
    <row r="1" spans="1:5" ht="45">
      <c r="A1" s="95" t="s">
        <v>3</v>
      </c>
      <c r="B1" s="3"/>
      <c r="C1" s="85" t="s">
        <v>77</v>
      </c>
      <c r="D1" s="4"/>
      <c r="E1" s="5"/>
    </row>
    <row r="2" spans="1:5">
      <c r="A2" s="6"/>
      <c r="B2" s="3"/>
      <c r="C2" s="3"/>
      <c r="D2" s="4"/>
      <c r="E2" s="5"/>
    </row>
    <row r="3" spans="1:5">
      <c r="A3" s="6" t="s">
        <v>4</v>
      </c>
      <c r="B3" s="3"/>
      <c r="C3" s="3"/>
      <c r="D3" s="4"/>
      <c r="E3" s="5"/>
    </row>
    <row r="4" spans="1:5">
      <c r="A4" s="7" t="s">
        <v>132</v>
      </c>
      <c r="B4" s="3"/>
      <c r="C4" s="3"/>
      <c r="D4" s="4"/>
      <c r="E4" s="5"/>
    </row>
    <row r="5" spans="1:5" ht="17.25" customHeight="1">
      <c r="A5" s="7" t="s">
        <v>5</v>
      </c>
      <c r="B5" s="315" t="s">
        <v>88</v>
      </c>
      <c r="C5" s="315"/>
      <c r="D5" s="315"/>
      <c r="E5" s="5"/>
    </row>
    <row r="6" spans="1:5">
      <c r="A6" s="7"/>
      <c r="B6" s="3"/>
      <c r="C6" s="3"/>
      <c r="D6" s="4"/>
      <c r="E6" s="5"/>
    </row>
    <row r="7" spans="1:5">
      <c r="A7" s="316" t="s">
        <v>6</v>
      </c>
      <c r="B7" s="317"/>
      <c r="C7" s="317"/>
      <c r="D7" s="317"/>
      <c r="E7" s="317"/>
    </row>
    <row r="8" spans="1:5">
      <c r="A8" s="318" t="s">
        <v>89</v>
      </c>
      <c r="B8" s="319"/>
      <c r="C8" s="319"/>
      <c r="D8" s="319"/>
      <c r="E8" s="319"/>
    </row>
    <row r="9" spans="1:5">
      <c r="A9" s="8" t="s">
        <v>7</v>
      </c>
      <c r="B9" s="320"/>
      <c r="C9" s="321"/>
      <c r="D9" s="321"/>
      <c r="E9" s="322"/>
    </row>
    <row r="10" spans="1:5">
      <c r="A10" s="8" t="s">
        <v>8</v>
      </c>
      <c r="B10" s="323"/>
      <c r="C10" s="321"/>
      <c r="D10" s="321"/>
      <c r="E10" s="322"/>
    </row>
    <row r="11" spans="1:5" ht="25.5">
      <c r="A11" s="107" t="s">
        <v>74</v>
      </c>
      <c r="B11" s="9" t="s">
        <v>9</v>
      </c>
      <c r="C11" s="9" t="s">
        <v>10</v>
      </c>
      <c r="D11" s="10" t="s">
        <v>11</v>
      </c>
      <c r="E11" s="11" t="s">
        <v>12</v>
      </c>
    </row>
    <row r="12" spans="1:5">
      <c r="A12" s="12" t="s">
        <v>13</v>
      </c>
      <c r="B12" s="13">
        <v>50</v>
      </c>
      <c r="C12" s="14">
        <v>110</v>
      </c>
      <c r="D12" s="15">
        <v>0</v>
      </c>
      <c r="E12" s="16">
        <f t="shared" ref="E12:E20" si="0">C12*D12</f>
        <v>0</v>
      </c>
    </row>
    <row r="13" spans="1:5">
      <c r="A13" s="12" t="s">
        <v>607</v>
      </c>
      <c r="B13" s="13">
        <v>50</v>
      </c>
      <c r="C13" s="14">
        <v>115</v>
      </c>
      <c r="D13" s="15">
        <v>0</v>
      </c>
      <c r="E13" s="16">
        <f t="shared" si="0"/>
        <v>0</v>
      </c>
    </row>
    <row r="14" spans="1:5">
      <c r="A14" s="12" t="s">
        <v>14</v>
      </c>
      <c r="B14" s="13">
        <v>50</v>
      </c>
      <c r="C14" s="14">
        <v>115</v>
      </c>
      <c r="D14" s="15">
        <v>0</v>
      </c>
      <c r="E14" s="16">
        <f t="shared" si="0"/>
        <v>0</v>
      </c>
    </row>
    <row r="15" spans="1:5">
      <c r="A15" s="12" t="s">
        <v>15</v>
      </c>
      <c r="B15" s="13">
        <v>50</v>
      </c>
      <c r="C15" s="14">
        <v>115</v>
      </c>
      <c r="D15" s="15">
        <v>0</v>
      </c>
      <c r="E15" s="16">
        <f t="shared" si="0"/>
        <v>0</v>
      </c>
    </row>
    <row r="16" spans="1:5">
      <c r="A16" s="12" t="s">
        <v>608</v>
      </c>
      <c r="B16" s="13">
        <v>50</v>
      </c>
      <c r="C16" s="14">
        <v>115</v>
      </c>
      <c r="D16" s="15">
        <v>0</v>
      </c>
      <c r="E16" s="16">
        <f t="shared" si="0"/>
        <v>0</v>
      </c>
    </row>
    <row r="17" spans="1:5">
      <c r="A17" s="12" t="s">
        <v>16</v>
      </c>
      <c r="B17" s="13">
        <v>50</v>
      </c>
      <c r="C17" s="14">
        <v>115</v>
      </c>
      <c r="D17" s="15">
        <v>0</v>
      </c>
      <c r="E17" s="16">
        <f t="shared" si="0"/>
        <v>0</v>
      </c>
    </row>
    <row r="18" spans="1:5">
      <c r="A18" s="12" t="s">
        <v>17</v>
      </c>
      <c r="B18" s="13">
        <v>100</v>
      </c>
      <c r="C18" s="14">
        <v>125</v>
      </c>
      <c r="D18" s="15">
        <v>0</v>
      </c>
      <c r="E18" s="16">
        <f t="shared" si="0"/>
        <v>0</v>
      </c>
    </row>
    <row r="19" spans="1:5">
      <c r="A19" s="12" t="s">
        <v>18</v>
      </c>
      <c r="B19" s="13">
        <v>50</v>
      </c>
      <c r="C19" s="14">
        <v>115</v>
      </c>
      <c r="D19" s="15">
        <v>0</v>
      </c>
      <c r="E19" s="16">
        <f t="shared" si="0"/>
        <v>0</v>
      </c>
    </row>
    <row r="20" spans="1:5">
      <c r="A20" s="12" t="s">
        <v>19</v>
      </c>
      <c r="B20" s="13">
        <v>50</v>
      </c>
      <c r="C20" s="14">
        <v>110</v>
      </c>
      <c r="D20" s="15">
        <v>0</v>
      </c>
      <c r="E20" s="16">
        <f t="shared" si="0"/>
        <v>0</v>
      </c>
    </row>
    <row r="21" spans="1:5">
      <c r="A21" s="12" t="s">
        <v>20</v>
      </c>
      <c r="B21" s="13">
        <v>50</v>
      </c>
      <c r="C21" s="14">
        <v>110</v>
      </c>
      <c r="D21" s="15">
        <v>0</v>
      </c>
      <c r="E21" s="16">
        <f>C21*D21</f>
        <v>0</v>
      </c>
    </row>
    <row r="22" spans="1:5">
      <c r="A22" s="12" t="s">
        <v>21</v>
      </c>
      <c r="B22" s="13">
        <v>50</v>
      </c>
      <c r="C22" s="14">
        <v>110</v>
      </c>
      <c r="D22" s="15">
        <v>0</v>
      </c>
      <c r="E22" s="16">
        <f>C22*D22</f>
        <v>0</v>
      </c>
    </row>
    <row r="23" spans="1:5">
      <c r="A23" s="12" t="s">
        <v>98</v>
      </c>
      <c r="B23" s="13">
        <v>50</v>
      </c>
      <c r="C23" s="14">
        <v>110</v>
      </c>
      <c r="D23" s="15">
        <v>0</v>
      </c>
      <c r="E23" s="16">
        <f>C23*D23</f>
        <v>0</v>
      </c>
    </row>
    <row r="24" spans="1:5">
      <c r="A24" s="12" t="s">
        <v>99</v>
      </c>
      <c r="B24" s="13">
        <v>50</v>
      </c>
      <c r="C24" s="14">
        <v>115</v>
      </c>
      <c r="D24" s="15">
        <v>0</v>
      </c>
      <c r="E24" s="16">
        <f>C24*D24</f>
        <v>0</v>
      </c>
    </row>
    <row r="25" spans="1:5">
      <c r="A25" s="12" t="s">
        <v>100</v>
      </c>
      <c r="B25" s="13">
        <v>50</v>
      </c>
      <c r="C25" s="14">
        <v>120</v>
      </c>
      <c r="D25" s="15">
        <v>0</v>
      </c>
      <c r="E25" s="16">
        <f>C25*D25</f>
        <v>0</v>
      </c>
    </row>
    <row r="26" spans="1:5">
      <c r="A26" s="12" t="s">
        <v>101</v>
      </c>
      <c r="B26" s="13">
        <v>50</v>
      </c>
      <c r="C26" s="14">
        <v>120</v>
      </c>
      <c r="D26" s="15">
        <v>0</v>
      </c>
      <c r="E26" s="16">
        <f t="shared" ref="E26:E194" si="1">C26*D26</f>
        <v>0</v>
      </c>
    </row>
    <row r="27" spans="1:5">
      <c r="A27" s="12" t="s">
        <v>102</v>
      </c>
      <c r="B27" s="13">
        <v>50</v>
      </c>
      <c r="C27" s="14">
        <v>120</v>
      </c>
      <c r="D27" s="15">
        <v>0</v>
      </c>
      <c r="E27" s="16">
        <f t="shared" si="1"/>
        <v>0</v>
      </c>
    </row>
    <row r="28" spans="1:5">
      <c r="A28" s="12" t="s">
        <v>103</v>
      </c>
      <c r="B28" s="13">
        <v>50</v>
      </c>
      <c r="C28" s="14">
        <v>125</v>
      </c>
      <c r="D28" s="15">
        <v>0</v>
      </c>
      <c r="E28" s="16">
        <f t="shared" si="1"/>
        <v>0</v>
      </c>
    </row>
    <row r="29" spans="1:5">
      <c r="A29" s="12" t="s">
        <v>104</v>
      </c>
      <c r="B29" s="13">
        <v>50</v>
      </c>
      <c r="C29" s="14">
        <v>125</v>
      </c>
      <c r="D29" s="15">
        <v>0</v>
      </c>
      <c r="E29" s="16">
        <f t="shared" si="1"/>
        <v>0</v>
      </c>
    </row>
    <row r="30" spans="1:5">
      <c r="A30" s="12" t="s">
        <v>136</v>
      </c>
      <c r="B30" s="13">
        <v>50</v>
      </c>
      <c r="C30" s="14">
        <v>125</v>
      </c>
      <c r="D30" s="15">
        <v>0</v>
      </c>
      <c r="E30" s="16">
        <f>C30*D30</f>
        <v>0</v>
      </c>
    </row>
    <row r="31" spans="1:5">
      <c r="A31" s="12" t="s">
        <v>105</v>
      </c>
      <c r="B31" s="13">
        <v>50</v>
      </c>
      <c r="C31" s="177">
        <v>125</v>
      </c>
      <c r="D31" s="15">
        <v>0</v>
      </c>
      <c r="E31" s="16">
        <f>C31*D31</f>
        <v>0</v>
      </c>
    </row>
    <row r="32" spans="1:5" ht="25.5">
      <c r="A32" s="180" t="s">
        <v>641</v>
      </c>
      <c r="B32" s="136" t="s">
        <v>9</v>
      </c>
      <c r="C32" s="137" t="s">
        <v>139</v>
      </c>
      <c r="D32" s="178" t="s">
        <v>11</v>
      </c>
      <c r="E32" s="179" t="s">
        <v>12</v>
      </c>
    </row>
    <row r="33" spans="1:5">
      <c r="A33" s="217" t="s">
        <v>638</v>
      </c>
      <c r="B33" s="183">
        <v>50</v>
      </c>
      <c r="C33" s="218">
        <v>105</v>
      </c>
      <c r="D33" s="185">
        <v>0</v>
      </c>
      <c r="E33" s="186">
        <f>D33*C33</f>
        <v>0</v>
      </c>
    </row>
    <row r="34" spans="1:5">
      <c r="A34" s="217" t="s">
        <v>637</v>
      </c>
      <c r="B34" s="183">
        <v>50</v>
      </c>
      <c r="C34" s="218">
        <v>105</v>
      </c>
      <c r="D34" s="185">
        <v>0</v>
      </c>
      <c r="E34" s="186">
        <f t="shared" ref="E34:E35" si="2">D34*C34</f>
        <v>0</v>
      </c>
    </row>
    <row r="35" spans="1:5">
      <c r="A35" s="217" t="s">
        <v>639</v>
      </c>
      <c r="B35" s="183">
        <v>50</v>
      </c>
      <c r="C35" s="218">
        <v>110</v>
      </c>
      <c r="D35" s="185">
        <v>0</v>
      </c>
      <c r="E35" s="186">
        <f t="shared" si="2"/>
        <v>0</v>
      </c>
    </row>
    <row r="36" spans="1:5" ht="42" customHeight="1">
      <c r="A36" s="180" t="s">
        <v>640</v>
      </c>
      <c r="B36" s="136" t="s">
        <v>9</v>
      </c>
      <c r="C36" s="137" t="s">
        <v>139</v>
      </c>
      <c r="D36" s="178" t="s">
        <v>11</v>
      </c>
      <c r="E36" s="179" t="s">
        <v>12</v>
      </c>
    </row>
    <row r="37" spans="1:5" ht="25.5">
      <c r="A37" s="12" t="s">
        <v>511</v>
      </c>
      <c r="B37" s="13">
        <v>37.5</v>
      </c>
      <c r="C37" s="14">
        <v>125</v>
      </c>
      <c r="D37" s="15">
        <v>0</v>
      </c>
      <c r="E37" s="16">
        <f t="shared" ref="E37:E50" si="3">C37*D37</f>
        <v>0</v>
      </c>
    </row>
    <row r="38" spans="1:5" ht="25.5">
      <c r="A38" s="12" t="s">
        <v>512</v>
      </c>
      <c r="B38" s="101">
        <v>37.5</v>
      </c>
      <c r="C38" s="177">
        <v>125</v>
      </c>
      <c r="D38" s="15">
        <v>0</v>
      </c>
      <c r="E38" s="16">
        <f t="shared" si="3"/>
        <v>0</v>
      </c>
    </row>
    <row r="39" spans="1:5" ht="25.5">
      <c r="A39" s="12" t="s">
        <v>513</v>
      </c>
      <c r="B39" s="101">
        <v>30</v>
      </c>
      <c r="C39" s="177">
        <v>112</v>
      </c>
      <c r="D39" s="15">
        <v>0</v>
      </c>
      <c r="E39" s="16">
        <f t="shared" si="3"/>
        <v>0</v>
      </c>
    </row>
    <row r="40" spans="1:5" ht="25.5">
      <c r="A40" s="176" t="s">
        <v>514</v>
      </c>
      <c r="B40" s="101">
        <v>30</v>
      </c>
      <c r="C40" s="177">
        <v>112</v>
      </c>
      <c r="D40" s="15">
        <v>0</v>
      </c>
      <c r="E40" s="16">
        <f t="shared" si="3"/>
        <v>0</v>
      </c>
    </row>
    <row r="41" spans="1:5" ht="25.5">
      <c r="A41" s="176" t="s">
        <v>515</v>
      </c>
      <c r="B41" s="101">
        <v>30</v>
      </c>
      <c r="C41" s="177">
        <v>112</v>
      </c>
      <c r="D41" s="15">
        <v>0</v>
      </c>
      <c r="E41" s="16">
        <f t="shared" si="3"/>
        <v>0</v>
      </c>
    </row>
    <row r="42" spans="1:5" ht="25.5">
      <c r="A42" s="176" t="s">
        <v>516</v>
      </c>
      <c r="B42" s="181">
        <v>30</v>
      </c>
      <c r="C42" s="181">
        <v>112</v>
      </c>
      <c r="D42" s="102">
        <v>0</v>
      </c>
      <c r="E42" s="103">
        <f t="shared" si="3"/>
        <v>0</v>
      </c>
    </row>
    <row r="43" spans="1:5">
      <c r="A43" s="189" t="s">
        <v>506</v>
      </c>
      <c r="B43" s="190">
        <v>2.5</v>
      </c>
      <c r="C43" s="190">
        <v>8</v>
      </c>
      <c r="D43" s="191">
        <v>0</v>
      </c>
      <c r="E43" s="192">
        <f t="shared" si="3"/>
        <v>0</v>
      </c>
    </row>
    <row r="44" spans="1:5">
      <c r="A44" s="193" t="s">
        <v>507</v>
      </c>
      <c r="B44" s="190">
        <v>2.5</v>
      </c>
      <c r="C44" s="190">
        <v>8</v>
      </c>
      <c r="D44" s="191">
        <v>0</v>
      </c>
      <c r="E44" s="192">
        <f t="shared" si="3"/>
        <v>0</v>
      </c>
    </row>
    <row r="45" spans="1:5">
      <c r="A45" s="193" t="s">
        <v>508</v>
      </c>
      <c r="B45" s="190">
        <v>2.5</v>
      </c>
      <c r="C45" s="190">
        <v>8</v>
      </c>
      <c r="D45" s="191">
        <v>0</v>
      </c>
      <c r="E45" s="192">
        <f t="shared" ref="E45" si="4">C45*D45</f>
        <v>0</v>
      </c>
    </row>
    <row r="46" spans="1:5">
      <c r="A46" s="193" t="s">
        <v>509</v>
      </c>
      <c r="B46" s="190">
        <v>2.5</v>
      </c>
      <c r="C46" s="190">
        <v>8</v>
      </c>
      <c r="D46" s="191">
        <v>0</v>
      </c>
      <c r="E46" s="192">
        <f t="shared" si="3"/>
        <v>0</v>
      </c>
    </row>
    <row r="47" spans="1:5">
      <c r="A47" s="189" t="s">
        <v>505</v>
      </c>
      <c r="B47" s="190">
        <v>2.5</v>
      </c>
      <c r="C47" s="190">
        <v>8</v>
      </c>
      <c r="D47" s="191">
        <v>0</v>
      </c>
      <c r="E47" s="192">
        <f t="shared" si="3"/>
        <v>0</v>
      </c>
    </row>
    <row r="48" spans="1:5">
      <c r="A48" s="189" t="s">
        <v>510</v>
      </c>
      <c r="B48" s="190">
        <v>2.5</v>
      </c>
      <c r="C48" s="190">
        <v>8</v>
      </c>
      <c r="D48" s="191">
        <v>0</v>
      </c>
      <c r="E48" s="192">
        <f t="shared" si="3"/>
        <v>0</v>
      </c>
    </row>
    <row r="49" spans="1:6">
      <c r="A49" s="12" t="s">
        <v>517</v>
      </c>
      <c r="B49" s="181">
        <v>2.5</v>
      </c>
      <c r="C49" s="181">
        <v>14</v>
      </c>
      <c r="D49" s="102">
        <v>0</v>
      </c>
      <c r="E49" s="103">
        <f t="shared" si="3"/>
        <v>0</v>
      </c>
    </row>
    <row r="50" spans="1:6">
      <c r="A50" s="12" t="s">
        <v>518</v>
      </c>
      <c r="B50" s="181">
        <v>2.5</v>
      </c>
      <c r="C50" s="181">
        <v>14</v>
      </c>
      <c r="D50" s="102">
        <v>0</v>
      </c>
      <c r="E50" s="103">
        <f t="shared" si="3"/>
        <v>0</v>
      </c>
    </row>
    <row r="51" spans="1:6">
      <c r="A51" s="12" t="s">
        <v>501</v>
      </c>
      <c r="B51" s="181">
        <v>2.5</v>
      </c>
      <c r="C51" s="181">
        <v>14</v>
      </c>
      <c r="D51" s="102">
        <v>0</v>
      </c>
      <c r="E51" s="103">
        <f t="shared" ref="E51" si="5">C51*D51</f>
        <v>0</v>
      </c>
    </row>
    <row r="52" spans="1:6">
      <c r="A52" s="176" t="s">
        <v>502</v>
      </c>
      <c r="B52" s="181">
        <v>2.5</v>
      </c>
      <c r="C52" s="181">
        <v>14</v>
      </c>
      <c r="D52" s="102">
        <v>0</v>
      </c>
      <c r="E52" s="103">
        <f t="shared" ref="E52:E54" si="6">C52*D52</f>
        <v>0</v>
      </c>
    </row>
    <row r="53" spans="1:6">
      <c r="A53" s="176" t="s">
        <v>503</v>
      </c>
      <c r="B53" s="181">
        <v>2.5</v>
      </c>
      <c r="C53" s="181">
        <v>14</v>
      </c>
      <c r="D53" s="102">
        <v>0</v>
      </c>
      <c r="E53" s="103">
        <f t="shared" si="6"/>
        <v>0</v>
      </c>
    </row>
    <row r="54" spans="1:6" ht="15.75" thickBot="1">
      <c r="A54" s="176" t="s">
        <v>504</v>
      </c>
      <c r="B54" s="181">
        <v>2.5</v>
      </c>
      <c r="C54" s="181">
        <v>14</v>
      </c>
      <c r="D54" s="102">
        <v>0</v>
      </c>
      <c r="E54" s="103">
        <f t="shared" si="6"/>
        <v>0</v>
      </c>
    </row>
    <row r="55" spans="1:6" ht="26.25" thickBot="1">
      <c r="A55" s="104" t="s">
        <v>138</v>
      </c>
      <c r="B55" s="105" t="s">
        <v>9</v>
      </c>
      <c r="C55" s="135" t="s">
        <v>139</v>
      </c>
      <c r="D55" s="187" t="s">
        <v>11</v>
      </c>
      <c r="E55" s="188" t="s">
        <v>12</v>
      </c>
    </row>
    <row r="56" spans="1:6">
      <c r="A56" s="182" t="s">
        <v>140</v>
      </c>
      <c r="B56" s="183">
        <v>50</v>
      </c>
      <c r="C56" s="184">
        <v>105</v>
      </c>
      <c r="D56" s="185">
        <v>0</v>
      </c>
      <c r="E56" s="186">
        <f t="shared" si="1"/>
        <v>0</v>
      </c>
      <c r="F56" s="299"/>
    </row>
    <row r="57" spans="1:6">
      <c r="A57" s="138" t="s">
        <v>141</v>
      </c>
      <c r="B57" s="13">
        <v>50</v>
      </c>
      <c r="C57" s="14">
        <v>110</v>
      </c>
      <c r="D57" s="15">
        <v>0</v>
      </c>
      <c r="E57" s="16">
        <f t="shared" si="1"/>
        <v>0</v>
      </c>
      <c r="F57" s="299"/>
    </row>
    <row r="58" spans="1:6">
      <c r="A58" s="138" t="s">
        <v>142</v>
      </c>
      <c r="B58" s="13">
        <v>50</v>
      </c>
      <c r="C58" s="14">
        <v>110</v>
      </c>
      <c r="D58" s="15">
        <v>0</v>
      </c>
      <c r="E58" s="16">
        <f t="shared" si="1"/>
        <v>0</v>
      </c>
      <c r="F58" s="299"/>
    </row>
    <row r="59" spans="1:6">
      <c r="A59" s="138" t="s">
        <v>143</v>
      </c>
      <c r="B59" s="13">
        <v>50</v>
      </c>
      <c r="C59" s="14">
        <v>115</v>
      </c>
      <c r="D59" s="15">
        <v>0</v>
      </c>
      <c r="E59" s="16">
        <f t="shared" si="1"/>
        <v>0</v>
      </c>
      <c r="F59" s="299"/>
    </row>
    <row r="60" spans="1:6">
      <c r="A60" s="138" t="s">
        <v>144</v>
      </c>
      <c r="B60" s="13">
        <v>50</v>
      </c>
      <c r="C60" s="14">
        <v>115</v>
      </c>
      <c r="D60" s="15">
        <v>0</v>
      </c>
      <c r="E60" s="16">
        <f t="shared" si="1"/>
        <v>0</v>
      </c>
      <c r="F60" s="299"/>
    </row>
    <row r="61" spans="1:6">
      <c r="A61" s="138" t="s">
        <v>642</v>
      </c>
      <c r="B61" s="13">
        <v>50</v>
      </c>
      <c r="C61" s="14">
        <v>115</v>
      </c>
      <c r="D61" s="15">
        <v>0</v>
      </c>
      <c r="E61" s="16">
        <f t="shared" si="1"/>
        <v>0</v>
      </c>
      <c r="F61" s="299"/>
    </row>
    <row r="62" spans="1:6">
      <c r="A62" s="138" t="s">
        <v>651</v>
      </c>
      <c r="B62" s="13">
        <v>50</v>
      </c>
      <c r="C62" s="14">
        <v>115</v>
      </c>
      <c r="D62" s="15">
        <v>0</v>
      </c>
      <c r="E62" s="16">
        <f t="shared" si="1"/>
        <v>0</v>
      </c>
      <c r="F62" s="299"/>
    </row>
    <row r="63" spans="1:6">
      <c r="A63" s="138" t="s">
        <v>145</v>
      </c>
      <c r="B63" s="13">
        <v>50</v>
      </c>
      <c r="C63" s="14">
        <v>115</v>
      </c>
      <c r="D63" s="15">
        <v>0</v>
      </c>
      <c r="E63" s="16">
        <f t="shared" si="1"/>
        <v>0</v>
      </c>
      <c r="F63" s="299"/>
    </row>
    <row r="64" spans="1:6">
      <c r="A64" s="138" t="s">
        <v>146</v>
      </c>
      <c r="B64" s="13">
        <v>50</v>
      </c>
      <c r="C64" s="14">
        <v>110</v>
      </c>
      <c r="D64" s="15">
        <v>0</v>
      </c>
      <c r="E64" s="16">
        <f t="shared" si="1"/>
        <v>0</v>
      </c>
      <c r="F64" s="299"/>
    </row>
    <row r="65" spans="1:6">
      <c r="A65" s="138" t="s">
        <v>147</v>
      </c>
      <c r="B65" s="13">
        <v>50</v>
      </c>
      <c r="C65" s="14">
        <v>110</v>
      </c>
      <c r="D65" s="15">
        <v>0</v>
      </c>
      <c r="E65" s="16">
        <f t="shared" si="1"/>
        <v>0</v>
      </c>
      <c r="F65" s="299"/>
    </row>
    <row r="66" spans="1:6">
      <c r="A66" s="138" t="s">
        <v>148</v>
      </c>
      <c r="B66" s="13">
        <v>50</v>
      </c>
      <c r="C66" s="14">
        <v>110</v>
      </c>
      <c r="D66" s="15">
        <v>0</v>
      </c>
      <c r="E66" s="16">
        <f t="shared" si="1"/>
        <v>0</v>
      </c>
      <c r="F66" s="299"/>
    </row>
    <row r="67" spans="1:6">
      <c r="A67" s="138" t="s">
        <v>643</v>
      </c>
      <c r="B67" s="13">
        <v>50</v>
      </c>
      <c r="C67" s="14">
        <v>110</v>
      </c>
      <c r="D67" s="15">
        <v>0</v>
      </c>
      <c r="E67" s="16">
        <f t="shared" si="1"/>
        <v>0</v>
      </c>
      <c r="F67" s="299"/>
    </row>
    <row r="68" spans="1:6">
      <c r="A68" s="138" t="s">
        <v>149</v>
      </c>
      <c r="B68" s="13">
        <v>50</v>
      </c>
      <c r="C68" s="14">
        <v>115</v>
      </c>
      <c r="D68" s="15">
        <v>0</v>
      </c>
      <c r="E68" s="16">
        <f t="shared" si="1"/>
        <v>0</v>
      </c>
      <c r="F68" s="299"/>
    </row>
    <row r="69" spans="1:6">
      <c r="A69" s="138" t="s">
        <v>150</v>
      </c>
      <c r="B69" s="13">
        <v>50</v>
      </c>
      <c r="C69" s="14">
        <v>115</v>
      </c>
      <c r="D69" s="15">
        <v>0</v>
      </c>
      <c r="E69" s="16">
        <f t="shared" si="1"/>
        <v>0</v>
      </c>
      <c r="F69" s="299"/>
    </row>
    <row r="70" spans="1:6">
      <c r="A70" s="138" t="s">
        <v>151</v>
      </c>
      <c r="B70" s="13">
        <v>50</v>
      </c>
      <c r="C70" s="14">
        <v>115</v>
      </c>
      <c r="D70" s="15">
        <v>0</v>
      </c>
      <c r="E70" s="16">
        <f t="shared" si="1"/>
        <v>0</v>
      </c>
      <c r="F70" s="299"/>
    </row>
    <row r="71" spans="1:6">
      <c r="A71" s="138" t="s">
        <v>152</v>
      </c>
      <c r="B71" s="13">
        <v>50</v>
      </c>
      <c r="C71" s="14">
        <v>115</v>
      </c>
      <c r="D71" s="15">
        <v>0</v>
      </c>
      <c r="E71" s="16">
        <f t="shared" si="1"/>
        <v>0</v>
      </c>
      <c r="F71" s="299"/>
    </row>
    <row r="72" spans="1:6">
      <c r="A72" s="138" t="s">
        <v>153</v>
      </c>
      <c r="B72" s="13">
        <v>50</v>
      </c>
      <c r="C72" s="14">
        <v>120</v>
      </c>
      <c r="D72" s="15">
        <v>0</v>
      </c>
      <c r="E72" s="16">
        <f t="shared" si="1"/>
        <v>0</v>
      </c>
      <c r="F72" s="299"/>
    </row>
    <row r="73" spans="1:6">
      <c r="A73" s="138" t="s">
        <v>154</v>
      </c>
      <c r="B73" s="13">
        <v>50</v>
      </c>
      <c r="C73" s="14">
        <v>120</v>
      </c>
      <c r="D73" s="15">
        <v>0</v>
      </c>
      <c r="E73" s="16">
        <f t="shared" si="1"/>
        <v>0</v>
      </c>
      <c r="F73" s="299"/>
    </row>
    <row r="74" spans="1:6">
      <c r="A74" s="138" t="s">
        <v>155</v>
      </c>
      <c r="B74" s="13">
        <v>50</v>
      </c>
      <c r="C74" s="14">
        <v>120</v>
      </c>
      <c r="D74" s="15">
        <v>0</v>
      </c>
      <c r="E74" s="16">
        <f t="shared" si="1"/>
        <v>0</v>
      </c>
      <c r="F74" s="299"/>
    </row>
    <row r="75" spans="1:6">
      <c r="A75" s="138" t="s">
        <v>156</v>
      </c>
      <c r="B75" s="13">
        <v>50</v>
      </c>
      <c r="C75" s="14">
        <v>120</v>
      </c>
      <c r="D75" s="15">
        <v>0</v>
      </c>
      <c r="E75" s="16">
        <f t="shared" si="1"/>
        <v>0</v>
      </c>
      <c r="F75" s="299"/>
    </row>
    <row r="76" spans="1:6">
      <c r="A76" s="138" t="s">
        <v>157</v>
      </c>
      <c r="B76" s="13">
        <v>50</v>
      </c>
      <c r="C76" s="14">
        <v>115</v>
      </c>
      <c r="D76" s="15">
        <v>0</v>
      </c>
      <c r="E76" s="16">
        <f t="shared" si="1"/>
        <v>0</v>
      </c>
      <c r="F76" s="299"/>
    </row>
    <row r="77" spans="1:6">
      <c r="A77" s="138" t="s">
        <v>633</v>
      </c>
      <c r="B77" s="13">
        <v>50</v>
      </c>
      <c r="C77" s="14">
        <v>110</v>
      </c>
      <c r="D77" s="15">
        <v>0</v>
      </c>
      <c r="E77" s="16">
        <f t="shared" ref="E77" si="7">C77*D77</f>
        <v>0</v>
      </c>
      <c r="F77" s="299"/>
    </row>
    <row r="78" spans="1:6">
      <c r="A78" s="138" t="s">
        <v>645</v>
      </c>
      <c r="B78" s="13">
        <v>50</v>
      </c>
      <c r="C78" s="14">
        <v>105</v>
      </c>
      <c r="D78" s="15">
        <v>0</v>
      </c>
      <c r="E78" s="16">
        <f t="shared" ref="E78" si="8">C78*D78</f>
        <v>0</v>
      </c>
      <c r="F78" s="299"/>
    </row>
    <row r="79" spans="1:6">
      <c r="A79" s="138" t="s">
        <v>652</v>
      </c>
      <c r="B79" s="13">
        <v>50</v>
      </c>
      <c r="C79" s="14">
        <v>105</v>
      </c>
      <c r="D79" s="15">
        <v>0</v>
      </c>
      <c r="E79" s="16">
        <f t="shared" ref="E79" si="9">C79*D79</f>
        <v>0</v>
      </c>
      <c r="F79" s="299"/>
    </row>
    <row r="80" spans="1:6">
      <c r="A80" s="138" t="s">
        <v>654</v>
      </c>
      <c r="B80" s="13">
        <v>50</v>
      </c>
      <c r="C80" s="14">
        <v>115</v>
      </c>
      <c r="D80" s="15">
        <v>0</v>
      </c>
      <c r="E80" s="16">
        <f t="shared" ref="E80" si="10">C80*D80</f>
        <v>0</v>
      </c>
      <c r="F80" s="299"/>
    </row>
    <row r="81" spans="1:6">
      <c r="A81" s="138" t="s">
        <v>644</v>
      </c>
      <c r="B81" s="13">
        <v>50</v>
      </c>
      <c r="C81" s="14">
        <v>110</v>
      </c>
      <c r="D81" s="15">
        <v>0</v>
      </c>
      <c r="E81" s="16">
        <f>C81*D81</f>
        <v>0</v>
      </c>
      <c r="F81" s="299"/>
    </row>
    <row r="82" spans="1:6" ht="25.5">
      <c r="A82" s="9" t="s">
        <v>579</v>
      </c>
      <c r="B82" s="9" t="s">
        <v>9</v>
      </c>
      <c r="C82" s="9" t="s">
        <v>10</v>
      </c>
      <c r="D82" s="10" t="s">
        <v>11</v>
      </c>
      <c r="E82" s="11" t="s">
        <v>12</v>
      </c>
    </row>
    <row r="83" spans="1:6">
      <c r="A83" s="12" t="s">
        <v>653</v>
      </c>
      <c r="B83" s="13">
        <v>250</v>
      </c>
      <c r="C83" s="14">
        <v>350</v>
      </c>
      <c r="D83" s="133"/>
      <c r="E83" s="134">
        <f t="shared" ref="E83:E134" si="11">C83*D83</f>
        <v>0</v>
      </c>
    </row>
    <row r="84" spans="1:6">
      <c r="A84" s="12" t="s">
        <v>582</v>
      </c>
      <c r="B84" s="13">
        <v>250</v>
      </c>
      <c r="C84" s="14">
        <v>300</v>
      </c>
      <c r="D84" s="133"/>
      <c r="E84" s="134">
        <f t="shared" si="11"/>
        <v>0</v>
      </c>
    </row>
    <row r="85" spans="1:6">
      <c r="A85" s="12" t="s">
        <v>583</v>
      </c>
      <c r="B85" s="13">
        <v>250</v>
      </c>
      <c r="C85" s="14">
        <v>300</v>
      </c>
      <c r="D85" s="133"/>
      <c r="E85" s="134">
        <f t="shared" si="11"/>
        <v>0</v>
      </c>
    </row>
    <row r="86" spans="1:6">
      <c r="A86" s="12" t="s">
        <v>584</v>
      </c>
      <c r="B86" s="13">
        <v>250</v>
      </c>
      <c r="C86" s="14">
        <v>350</v>
      </c>
      <c r="D86" s="133"/>
      <c r="E86" s="134">
        <f t="shared" si="11"/>
        <v>0</v>
      </c>
    </row>
    <row r="87" spans="1:6">
      <c r="A87" s="12" t="s">
        <v>585</v>
      </c>
      <c r="B87" s="13">
        <v>250</v>
      </c>
      <c r="C87" s="14">
        <v>350</v>
      </c>
      <c r="D87" s="133"/>
      <c r="E87" s="134">
        <f t="shared" si="11"/>
        <v>0</v>
      </c>
    </row>
    <row r="88" spans="1:6">
      <c r="A88" s="12" t="s">
        <v>586</v>
      </c>
      <c r="B88" s="13">
        <v>250</v>
      </c>
      <c r="C88" s="14">
        <v>350</v>
      </c>
      <c r="D88" s="133"/>
      <c r="E88" s="134">
        <f t="shared" si="11"/>
        <v>0</v>
      </c>
    </row>
    <row r="89" spans="1:6">
      <c r="A89" s="12" t="s">
        <v>587</v>
      </c>
      <c r="B89" s="13">
        <v>250</v>
      </c>
      <c r="C89" s="14">
        <v>350</v>
      </c>
      <c r="D89" s="133"/>
      <c r="E89" s="134">
        <f t="shared" si="11"/>
        <v>0</v>
      </c>
    </row>
    <row r="90" spans="1:6">
      <c r="A90" s="12" t="s">
        <v>588</v>
      </c>
      <c r="B90" s="13">
        <v>250</v>
      </c>
      <c r="C90" s="14">
        <v>350</v>
      </c>
      <c r="D90" s="133"/>
      <c r="E90" s="134">
        <f t="shared" si="11"/>
        <v>0</v>
      </c>
    </row>
    <row r="91" spans="1:6">
      <c r="A91" s="12" t="s">
        <v>589</v>
      </c>
      <c r="B91" s="13">
        <v>250</v>
      </c>
      <c r="C91" s="14">
        <v>350</v>
      </c>
      <c r="D91" s="133"/>
      <c r="E91" s="134">
        <f t="shared" si="11"/>
        <v>0</v>
      </c>
    </row>
    <row r="92" spans="1:6">
      <c r="A92" s="12" t="s">
        <v>606</v>
      </c>
      <c r="B92" s="13">
        <v>250</v>
      </c>
      <c r="C92" s="14">
        <v>350</v>
      </c>
      <c r="D92" s="133"/>
      <c r="E92" s="134">
        <f t="shared" si="11"/>
        <v>0</v>
      </c>
    </row>
    <row r="93" spans="1:6">
      <c r="A93" s="12" t="s">
        <v>590</v>
      </c>
      <c r="B93" s="13">
        <v>250</v>
      </c>
      <c r="C93" s="14">
        <v>350</v>
      </c>
      <c r="D93" s="133"/>
      <c r="E93" s="134">
        <f t="shared" si="11"/>
        <v>0</v>
      </c>
    </row>
    <row r="94" spans="1:6">
      <c r="A94" s="12" t="s">
        <v>591</v>
      </c>
      <c r="B94" s="13">
        <v>250</v>
      </c>
      <c r="C94" s="14">
        <v>350</v>
      </c>
      <c r="D94" s="133"/>
      <c r="E94" s="134">
        <f t="shared" si="11"/>
        <v>0</v>
      </c>
    </row>
    <row r="95" spans="1:6">
      <c r="A95" s="12" t="s">
        <v>592</v>
      </c>
      <c r="B95" s="13">
        <v>250</v>
      </c>
      <c r="C95" s="14">
        <v>350</v>
      </c>
      <c r="D95" s="133"/>
      <c r="E95" s="134">
        <f t="shared" si="11"/>
        <v>0</v>
      </c>
    </row>
    <row r="96" spans="1:6">
      <c r="A96" s="12" t="s">
        <v>593</v>
      </c>
      <c r="B96" s="13">
        <v>250</v>
      </c>
      <c r="C96" s="14">
        <v>350</v>
      </c>
      <c r="D96" s="133"/>
      <c r="E96" s="134">
        <f t="shared" si="11"/>
        <v>0</v>
      </c>
    </row>
    <row r="97" spans="1:5">
      <c r="A97" s="12" t="s">
        <v>594</v>
      </c>
      <c r="B97" s="13">
        <v>250</v>
      </c>
      <c r="C97" s="14">
        <v>350</v>
      </c>
      <c r="D97" s="133"/>
      <c r="E97" s="134">
        <f t="shared" si="11"/>
        <v>0</v>
      </c>
    </row>
    <row r="98" spans="1:5">
      <c r="A98" s="12" t="s">
        <v>595</v>
      </c>
      <c r="B98" s="13">
        <v>250</v>
      </c>
      <c r="C98" s="14">
        <v>350</v>
      </c>
      <c r="D98" s="133"/>
      <c r="E98" s="134">
        <f t="shared" si="11"/>
        <v>0</v>
      </c>
    </row>
    <row r="99" spans="1:5">
      <c r="A99" s="12" t="s">
        <v>596</v>
      </c>
      <c r="B99" s="13">
        <v>250</v>
      </c>
      <c r="C99" s="14">
        <v>350</v>
      </c>
      <c r="D99" s="133"/>
      <c r="E99" s="134">
        <f t="shared" si="11"/>
        <v>0</v>
      </c>
    </row>
    <row r="100" spans="1:5">
      <c r="A100" s="12" t="s">
        <v>597</v>
      </c>
      <c r="B100" s="13">
        <v>250</v>
      </c>
      <c r="C100" s="14">
        <v>350</v>
      </c>
      <c r="D100" s="133"/>
      <c r="E100" s="134">
        <f t="shared" si="11"/>
        <v>0</v>
      </c>
    </row>
    <row r="101" spans="1:5">
      <c r="A101" s="12" t="s">
        <v>598</v>
      </c>
      <c r="B101" s="13">
        <v>250</v>
      </c>
      <c r="C101" s="14">
        <v>350</v>
      </c>
      <c r="D101" s="133"/>
      <c r="E101" s="134">
        <f t="shared" si="11"/>
        <v>0</v>
      </c>
    </row>
    <row r="102" spans="1:5">
      <c r="A102" s="12" t="s">
        <v>599</v>
      </c>
      <c r="B102" s="13">
        <v>250</v>
      </c>
      <c r="C102" s="14">
        <v>350</v>
      </c>
      <c r="D102" s="133"/>
      <c r="E102" s="134">
        <f t="shared" si="11"/>
        <v>0</v>
      </c>
    </row>
    <row r="103" spans="1:5">
      <c r="A103" s="12" t="s">
        <v>600</v>
      </c>
      <c r="B103" s="13">
        <v>250</v>
      </c>
      <c r="C103" s="14">
        <v>350</v>
      </c>
      <c r="D103" s="133"/>
      <c r="E103" s="134">
        <f t="shared" si="11"/>
        <v>0</v>
      </c>
    </row>
    <row r="104" spans="1:5">
      <c r="A104" s="12" t="s">
        <v>601</v>
      </c>
      <c r="B104" s="13">
        <v>250</v>
      </c>
      <c r="C104" s="14">
        <v>350</v>
      </c>
      <c r="D104" s="133"/>
      <c r="E104" s="134">
        <f t="shared" si="11"/>
        <v>0</v>
      </c>
    </row>
    <row r="105" spans="1:5">
      <c r="A105" s="12" t="s">
        <v>602</v>
      </c>
      <c r="B105" s="13">
        <v>250</v>
      </c>
      <c r="C105" s="14">
        <v>350</v>
      </c>
      <c r="D105" s="133"/>
      <c r="E105" s="134">
        <f t="shared" si="11"/>
        <v>0</v>
      </c>
    </row>
    <row r="106" spans="1:5">
      <c r="A106" s="12" t="s">
        <v>603</v>
      </c>
      <c r="B106" s="13">
        <v>250</v>
      </c>
      <c r="C106" s="14">
        <v>350</v>
      </c>
      <c r="D106" s="133"/>
      <c r="E106" s="134">
        <f t="shared" si="11"/>
        <v>0</v>
      </c>
    </row>
    <row r="107" spans="1:5">
      <c r="A107" s="12" t="s">
        <v>605</v>
      </c>
      <c r="B107" s="13">
        <v>250</v>
      </c>
      <c r="C107" s="14">
        <v>350</v>
      </c>
      <c r="D107" s="133"/>
      <c r="E107" s="134">
        <f t="shared" ref="E107" si="12">C107*D107</f>
        <v>0</v>
      </c>
    </row>
    <row r="108" spans="1:5">
      <c r="A108" s="12" t="s">
        <v>604</v>
      </c>
      <c r="B108" s="13">
        <v>250</v>
      </c>
      <c r="C108" s="14">
        <v>350</v>
      </c>
      <c r="D108" s="133"/>
      <c r="E108" s="134">
        <f t="shared" si="11"/>
        <v>0</v>
      </c>
    </row>
    <row r="109" spans="1:5" ht="25.5">
      <c r="A109" s="9" t="s">
        <v>580</v>
      </c>
      <c r="B109" s="9" t="s">
        <v>9</v>
      </c>
      <c r="C109" s="9" t="s">
        <v>10</v>
      </c>
      <c r="D109" s="10" t="s">
        <v>11</v>
      </c>
      <c r="E109" s="11" t="s">
        <v>12</v>
      </c>
    </row>
    <row r="110" spans="1:5">
      <c r="A110" s="12" t="s">
        <v>581</v>
      </c>
      <c r="B110" s="13">
        <v>250</v>
      </c>
      <c r="C110" s="14">
        <v>400</v>
      </c>
      <c r="D110" s="212"/>
      <c r="E110" s="134">
        <f t="shared" si="11"/>
        <v>0</v>
      </c>
    </row>
    <row r="111" spans="1:5">
      <c r="A111" s="12" t="s">
        <v>582</v>
      </c>
      <c r="B111" s="13">
        <v>250</v>
      </c>
      <c r="C111" s="14">
        <v>350</v>
      </c>
      <c r="D111" s="133"/>
      <c r="E111" s="134">
        <f t="shared" si="11"/>
        <v>0</v>
      </c>
    </row>
    <row r="112" spans="1:5">
      <c r="A112" s="12" t="s">
        <v>583</v>
      </c>
      <c r="B112" s="13">
        <v>250</v>
      </c>
      <c r="C112" s="14">
        <v>350</v>
      </c>
      <c r="D112" s="133"/>
      <c r="E112" s="134">
        <f t="shared" si="11"/>
        <v>0</v>
      </c>
    </row>
    <row r="113" spans="1:5">
      <c r="A113" s="12" t="s">
        <v>584</v>
      </c>
      <c r="B113" s="13">
        <v>250</v>
      </c>
      <c r="C113" s="14">
        <v>400</v>
      </c>
      <c r="D113" s="133"/>
      <c r="E113" s="134">
        <f t="shared" si="11"/>
        <v>0</v>
      </c>
    </row>
    <row r="114" spans="1:5">
      <c r="A114" s="12" t="s">
        <v>585</v>
      </c>
      <c r="B114" s="13">
        <v>250</v>
      </c>
      <c r="C114" s="14">
        <v>400</v>
      </c>
      <c r="D114" s="133"/>
      <c r="E114" s="134">
        <f t="shared" si="11"/>
        <v>0</v>
      </c>
    </row>
    <row r="115" spans="1:5">
      <c r="A115" s="12" t="s">
        <v>586</v>
      </c>
      <c r="B115" s="13">
        <v>250</v>
      </c>
      <c r="C115" s="14">
        <v>400</v>
      </c>
      <c r="D115" s="133"/>
      <c r="E115" s="134">
        <f t="shared" si="11"/>
        <v>0</v>
      </c>
    </row>
    <row r="116" spans="1:5">
      <c r="A116" s="12" t="s">
        <v>587</v>
      </c>
      <c r="B116" s="13">
        <v>250</v>
      </c>
      <c r="C116" s="14">
        <v>400</v>
      </c>
      <c r="D116" s="133"/>
      <c r="E116" s="134">
        <f t="shared" si="11"/>
        <v>0</v>
      </c>
    </row>
    <row r="117" spans="1:5">
      <c r="A117" s="12" t="s">
        <v>588</v>
      </c>
      <c r="B117" s="13">
        <v>250</v>
      </c>
      <c r="C117" s="14">
        <v>400</v>
      </c>
      <c r="D117" s="133"/>
      <c r="E117" s="134">
        <f t="shared" si="11"/>
        <v>0</v>
      </c>
    </row>
    <row r="118" spans="1:5">
      <c r="A118" s="12" t="s">
        <v>589</v>
      </c>
      <c r="B118" s="13">
        <v>250</v>
      </c>
      <c r="C118" s="14">
        <v>400</v>
      </c>
      <c r="D118" s="133"/>
      <c r="E118" s="134">
        <f t="shared" si="11"/>
        <v>0</v>
      </c>
    </row>
    <row r="119" spans="1:5">
      <c r="A119" s="12" t="s">
        <v>606</v>
      </c>
      <c r="B119" s="13">
        <v>250</v>
      </c>
      <c r="C119" s="14">
        <v>400</v>
      </c>
      <c r="D119" s="133"/>
      <c r="E119" s="134">
        <f t="shared" si="11"/>
        <v>0</v>
      </c>
    </row>
    <row r="120" spans="1:5">
      <c r="A120" s="12" t="s">
        <v>590</v>
      </c>
      <c r="B120" s="13">
        <v>250</v>
      </c>
      <c r="C120" s="14">
        <v>400</v>
      </c>
      <c r="D120" s="133"/>
      <c r="E120" s="134">
        <f t="shared" si="11"/>
        <v>0</v>
      </c>
    </row>
    <row r="121" spans="1:5">
      <c r="A121" s="12" t="s">
        <v>591</v>
      </c>
      <c r="B121" s="13">
        <v>250</v>
      </c>
      <c r="C121" s="14">
        <v>400</v>
      </c>
      <c r="D121" s="133"/>
      <c r="E121" s="134">
        <f t="shared" si="11"/>
        <v>0</v>
      </c>
    </row>
    <row r="122" spans="1:5">
      <c r="A122" s="12" t="s">
        <v>592</v>
      </c>
      <c r="B122" s="13">
        <v>250</v>
      </c>
      <c r="C122" s="14">
        <v>400</v>
      </c>
      <c r="D122" s="133"/>
      <c r="E122" s="134">
        <f t="shared" si="11"/>
        <v>0</v>
      </c>
    </row>
    <row r="123" spans="1:5">
      <c r="A123" s="12" t="s">
        <v>593</v>
      </c>
      <c r="B123" s="13">
        <v>250</v>
      </c>
      <c r="C123" s="14">
        <v>400</v>
      </c>
      <c r="D123" s="133"/>
      <c r="E123" s="134">
        <f t="shared" si="11"/>
        <v>0</v>
      </c>
    </row>
    <row r="124" spans="1:5">
      <c r="A124" s="12" t="s">
        <v>594</v>
      </c>
      <c r="B124" s="13">
        <v>250</v>
      </c>
      <c r="C124" s="14">
        <v>400</v>
      </c>
      <c r="D124" s="133"/>
      <c r="E124" s="134">
        <f t="shared" si="11"/>
        <v>0</v>
      </c>
    </row>
    <row r="125" spans="1:5">
      <c r="A125" s="12" t="s">
        <v>595</v>
      </c>
      <c r="B125" s="13">
        <v>250</v>
      </c>
      <c r="C125" s="14">
        <v>400</v>
      </c>
      <c r="D125" s="133"/>
      <c r="E125" s="134">
        <f t="shared" si="11"/>
        <v>0</v>
      </c>
    </row>
    <row r="126" spans="1:5">
      <c r="A126" s="12" t="s">
        <v>596</v>
      </c>
      <c r="B126" s="13">
        <v>250</v>
      </c>
      <c r="C126" s="14">
        <v>400</v>
      </c>
      <c r="D126" s="133"/>
      <c r="E126" s="134">
        <f t="shared" si="11"/>
        <v>0</v>
      </c>
    </row>
    <row r="127" spans="1:5">
      <c r="A127" s="12" t="s">
        <v>597</v>
      </c>
      <c r="B127" s="13">
        <v>250</v>
      </c>
      <c r="C127" s="14">
        <v>400</v>
      </c>
      <c r="D127" s="133"/>
      <c r="E127" s="134">
        <f t="shared" si="11"/>
        <v>0</v>
      </c>
    </row>
    <row r="128" spans="1:5">
      <c r="A128" s="12" t="s">
        <v>598</v>
      </c>
      <c r="B128" s="13">
        <v>250</v>
      </c>
      <c r="C128" s="14">
        <v>400</v>
      </c>
      <c r="D128" s="133"/>
      <c r="E128" s="134">
        <f t="shared" si="11"/>
        <v>0</v>
      </c>
    </row>
    <row r="129" spans="1:5">
      <c r="A129" s="12" t="s">
        <v>599</v>
      </c>
      <c r="B129" s="13">
        <v>250</v>
      </c>
      <c r="C129" s="14">
        <v>400</v>
      </c>
      <c r="D129" s="133"/>
      <c r="E129" s="134">
        <f t="shared" si="11"/>
        <v>0</v>
      </c>
    </row>
    <row r="130" spans="1:5">
      <c r="A130" s="12" t="s">
        <v>600</v>
      </c>
      <c r="B130" s="13">
        <v>250</v>
      </c>
      <c r="C130" s="14">
        <v>400</v>
      </c>
      <c r="D130" s="133"/>
      <c r="E130" s="134">
        <f t="shared" si="11"/>
        <v>0</v>
      </c>
    </row>
    <row r="131" spans="1:5">
      <c r="A131" s="12" t="s">
        <v>601</v>
      </c>
      <c r="B131" s="13">
        <v>250</v>
      </c>
      <c r="C131" s="14">
        <v>400</v>
      </c>
      <c r="D131" s="133"/>
      <c r="E131" s="134">
        <f t="shared" si="11"/>
        <v>0</v>
      </c>
    </row>
    <row r="132" spans="1:5">
      <c r="A132" s="12" t="s">
        <v>602</v>
      </c>
      <c r="B132" s="13">
        <v>250</v>
      </c>
      <c r="C132" s="14">
        <v>400</v>
      </c>
      <c r="D132" s="133"/>
      <c r="E132" s="134">
        <f t="shared" si="11"/>
        <v>0</v>
      </c>
    </row>
    <row r="133" spans="1:5">
      <c r="A133" s="12" t="s">
        <v>603</v>
      </c>
      <c r="B133" s="13">
        <v>250</v>
      </c>
      <c r="C133" s="14">
        <v>400</v>
      </c>
      <c r="D133" s="133"/>
      <c r="E133" s="134">
        <f t="shared" si="11"/>
        <v>0</v>
      </c>
    </row>
    <row r="134" spans="1:5">
      <c r="A134" s="12" t="s">
        <v>604</v>
      </c>
      <c r="B134" s="13">
        <v>250</v>
      </c>
      <c r="C134" s="14">
        <v>400</v>
      </c>
      <c r="D134" s="133"/>
      <c r="E134" s="134">
        <f t="shared" si="11"/>
        <v>0</v>
      </c>
    </row>
    <row r="135" spans="1:5" ht="25.5">
      <c r="A135" s="9" t="s">
        <v>656</v>
      </c>
      <c r="B135" s="9" t="s">
        <v>9</v>
      </c>
      <c r="C135" s="9" t="s">
        <v>10</v>
      </c>
      <c r="D135" s="10" t="s">
        <v>11</v>
      </c>
      <c r="E135" s="11" t="s">
        <v>12</v>
      </c>
    </row>
    <row r="136" spans="1:5" ht="25.5">
      <c r="A136" s="12" t="s">
        <v>657</v>
      </c>
      <c r="B136" s="13">
        <v>500</v>
      </c>
      <c r="C136" s="14">
        <v>700</v>
      </c>
      <c r="D136" s="15">
        <v>0</v>
      </c>
      <c r="E136" s="16">
        <f t="shared" ref="E136" si="13">C136*D136</f>
        <v>0</v>
      </c>
    </row>
    <row r="137" spans="1:5" ht="25.5">
      <c r="A137" s="12" t="s">
        <v>658</v>
      </c>
      <c r="B137" s="13">
        <v>500</v>
      </c>
      <c r="C137" s="14">
        <v>600</v>
      </c>
      <c r="D137" s="15">
        <v>0</v>
      </c>
      <c r="E137" s="16">
        <f t="shared" ref="E137:E162" si="14">C137*D137</f>
        <v>0</v>
      </c>
    </row>
    <row r="138" spans="1:5" ht="25.5">
      <c r="A138" s="12" t="s">
        <v>659</v>
      </c>
      <c r="B138" s="13">
        <v>500</v>
      </c>
      <c r="C138" s="14">
        <v>500</v>
      </c>
      <c r="D138" s="15">
        <v>0</v>
      </c>
      <c r="E138" s="16">
        <f t="shared" si="14"/>
        <v>0</v>
      </c>
    </row>
    <row r="139" spans="1:5" ht="25.5">
      <c r="A139" s="12" t="s">
        <v>660</v>
      </c>
      <c r="B139" s="13">
        <v>500</v>
      </c>
      <c r="C139" s="14">
        <v>500</v>
      </c>
      <c r="D139" s="15">
        <v>0</v>
      </c>
      <c r="E139" s="16">
        <f t="shared" si="14"/>
        <v>0</v>
      </c>
    </row>
    <row r="140" spans="1:5" ht="25.5">
      <c r="A140" s="12" t="s">
        <v>800</v>
      </c>
      <c r="B140" s="13">
        <v>500</v>
      </c>
      <c r="C140" s="14">
        <v>400</v>
      </c>
      <c r="D140" s="15">
        <v>0</v>
      </c>
      <c r="E140" s="16">
        <f t="shared" ref="E140" si="15">C140*D140</f>
        <v>0</v>
      </c>
    </row>
    <row r="141" spans="1:5">
      <c r="A141" s="12" t="s">
        <v>661</v>
      </c>
      <c r="B141" s="13">
        <v>500</v>
      </c>
      <c r="C141" s="14">
        <v>700</v>
      </c>
      <c r="D141" s="15">
        <v>0</v>
      </c>
      <c r="E141" s="16">
        <f t="shared" si="14"/>
        <v>0</v>
      </c>
    </row>
    <row r="142" spans="1:5">
      <c r="A142" s="12" t="s">
        <v>662</v>
      </c>
      <c r="B142" s="13">
        <v>500</v>
      </c>
      <c r="C142" s="14">
        <v>700</v>
      </c>
      <c r="D142" s="15">
        <v>0</v>
      </c>
      <c r="E142" s="16">
        <f t="shared" si="14"/>
        <v>0</v>
      </c>
    </row>
    <row r="143" spans="1:5">
      <c r="A143" s="12" t="s">
        <v>663</v>
      </c>
      <c r="B143" s="13">
        <v>500</v>
      </c>
      <c r="C143" s="14">
        <v>700</v>
      </c>
      <c r="D143" s="15">
        <v>0</v>
      </c>
      <c r="E143" s="16">
        <f t="shared" si="14"/>
        <v>0</v>
      </c>
    </row>
    <row r="144" spans="1:5">
      <c r="A144" s="12" t="s">
        <v>664</v>
      </c>
      <c r="B144" s="13">
        <v>500</v>
      </c>
      <c r="C144" s="14">
        <v>700</v>
      </c>
      <c r="D144" s="15">
        <v>0</v>
      </c>
      <c r="E144" s="16">
        <f t="shared" si="14"/>
        <v>0</v>
      </c>
    </row>
    <row r="145" spans="1:5">
      <c r="A145" s="12" t="s">
        <v>665</v>
      </c>
      <c r="B145" s="13">
        <v>500</v>
      </c>
      <c r="C145" s="14">
        <v>700</v>
      </c>
      <c r="D145" s="15">
        <v>0</v>
      </c>
      <c r="E145" s="16">
        <f t="shared" si="14"/>
        <v>0</v>
      </c>
    </row>
    <row r="146" spans="1:5">
      <c r="A146" s="12" t="s">
        <v>666</v>
      </c>
      <c r="B146" s="13">
        <v>500</v>
      </c>
      <c r="C146" s="14">
        <v>700</v>
      </c>
      <c r="D146" s="15">
        <v>0</v>
      </c>
      <c r="E146" s="16">
        <f t="shared" si="14"/>
        <v>0</v>
      </c>
    </row>
    <row r="147" spans="1:5">
      <c r="A147" s="12" t="s">
        <v>129</v>
      </c>
      <c r="B147" s="13">
        <v>500</v>
      </c>
      <c r="C147" s="14">
        <v>700</v>
      </c>
      <c r="D147" s="15">
        <v>0</v>
      </c>
      <c r="E147" s="16">
        <f t="shared" si="14"/>
        <v>0</v>
      </c>
    </row>
    <row r="148" spans="1:5">
      <c r="A148" s="12" t="s">
        <v>667</v>
      </c>
      <c r="B148" s="13">
        <v>500</v>
      </c>
      <c r="C148" s="14">
        <v>700</v>
      </c>
      <c r="D148" s="15">
        <v>0</v>
      </c>
      <c r="E148" s="16">
        <f t="shared" si="14"/>
        <v>0</v>
      </c>
    </row>
    <row r="149" spans="1:5">
      <c r="A149" s="12" t="s">
        <v>668</v>
      </c>
      <c r="B149" s="13">
        <v>500</v>
      </c>
      <c r="C149" s="14">
        <v>700</v>
      </c>
      <c r="D149" s="15">
        <v>0</v>
      </c>
      <c r="E149" s="16">
        <f t="shared" si="14"/>
        <v>0</v>
      </c>
    </row>
    <row r="150" spans="1:5">
      <c r="A150" s="12" t="s">
        <v>669</v>
      </c>
      <c r="B150" s="13">
        <v>500</v>
      </c>
      <c r="C150" s="14">
        <v>700</v>
      </c>
      <c r="D150" s="15">
        <v>0</v>
      </c>
      <c r="E150" s="16">
        <f t="shared" si="14"/>
        <v>0</v>
      </c>
    </row>
    <row r="151" spans="1:5">
      <c r="A151" s="12" t="s">
        <v>670</v>
      </c>
      <c r="B151" s="13">
        <v>500</v>
      </c>
      <c r="C151" s="14">
        <v>700</v>
      </c>
      <c r="D151" s="15">
        <v>0</v>
      </c>
      <c r="E151" s="16">
        <f t="shared" si="14"/>
        <v>0</v>
      </c>
    </row>
    <row r="152" spans="1:5">
      <c r="A152" s="12" t="s">
        <v>671</v>
      </c>
      <c r="B152" s="13">
        <v>500</v>
      </c>
      <c r="C152" s="14">
        <v>700</v>
      </c>
      <c r="D152" s="15">
        <v>0</v>
      </c>
      <c r="E152" s="16">
        <f t="shared" si="14"/>
        <v>0</v>
      </c>
    </row>
    <row r="153" spans="1:5">
      <c r="A153" s="12" t="s">
        <v>672</v>
      </c>
      <c r="B153" s="13">
        <v>500</v>
      </c>
      <c r="C153" s="14">
        <v>700</v>
      </c>
      <c r="D153" s="15">
        <v>0</v>
      </c>
      <c r="E153" s="16">
        <f t="shared" si="14"/>
        <v>0</v>
      </c>
    </row>
    <row r="154" spans="1:5">
      <c r="A154" s="12" t="s">
        <v>673</v>
      </c>
      <c r="B154" s="13">
        <v>500</v>
      </c>
      <c r="C154" s="14">
        <v>900</v>
      </c>
      <c r="D154" s="15">
        <v>0</v>
      </c>
      <c r="E154" s="16">
        <f t="shared" si="14"/>
        <v>0</v>
      </c>
    </row>
    <row r="155" spans="1:5">
      <c r="A155" s="12" t="s">
        <v>674</v>
      </c>
      <c r="B155" s="13">
        <v>500</v>
      </c>
      <c r="C155" s="14">
        <v>700</v>
      </c>
      <c r="D155" s="15">
        <v>0</v>
      </c>
      <c r="E155" s="16">
        <f t="shared" si="14"/>
        <v>0</v>
      </c>
    </row>
    <row r="156" spans="1:5">
      <c r="A156" s="12" t="s">
        <v>675</v>
      </c>
      <c r="B156" s="13">
        <v>500</v>
      </c>
      <c r="C156" s="14">
        <v>700</v>
      </c>
      <c r="D156" s="15">
        <v>0</v>
      </c>
      <c r="E156" s="16">
        <f t="shared" si="14"/>
        <v>0</v>
      </c>
    </row>
    <row r="157" spans="1:5">
      <c r="A157" s="12" t="s">
        <v>676</v>
      </c>
      <c r="B157" s="13">
        <v>500</v>
      </c>
      <c r="C157" s="14">
        <v>850</v>
      </c>
      <c r="D157" s="15">
        <v>0</v>
      </c>
      <c r="E157" s="16">
        <f t="shared" si="14"/>
        <v>0</v>
      </c>
    </row>
    <row r="158" spans="1:5">
      <c r="A158" s="12" t="s">
        <v>677</v>
      </c>
      <c r="B158" s="13">
        <v>500</v>
      </c>
      <c r="C158" s="14">
        <v>700</v>
      </c>
      <c r="D158" s="15">
        <v>0</v>
      </c>
      <c r="E158" s="16">
        <f t="shared" si="14"/>
        <v>0</v>
      </c>
    </row>
    <row r="159" spans="1:5">
      <c r="A159" s="12" t="s">
        <v>678</v>
      </c>
      <c r="B159" s="13">
        <v>500</v>
      </c>
      <c r="C159" s="14">
        <v>850</v>
      </c>
      <c r="D159" s="15">
        <v>0</v>
      </c>
      <c r="E159" s="16">
        <f t="shared" si="14"/>
        <v>0</v>
      </c>
    </row>
    <row r="160" spans="1:5" ht="25.5">
      <c r="A160" s="12" t="s">
        <v>679</v>
      </c>
      <c r="B160" s="13">
        <v>500</v>
      </c>
      <c r="C160" s="14">
        <v>700</v>
      </c>
      <c r="D160" s="15">
        <v>0</v>
      </c>
      <c r="E160" s="16">
        <f t="shared" si="14"/>
        <v>0</v>
      </c>
    </row>
    <row r="161" spans="1:6">
      <c r="A161" s="12" t="s">
        <v>680</v>
      </c>
      <c r="B161" s="13">
        <v>500</v>
      </c>
      <c r="C161" s="14">
        <v>700</v>
      </c>
      <c r="D161" s="15">
        <v>0</v>
      </c>
      <c r="E161" s="16">
        <f t="shared" si="14"/>
        <v>0</v>
      </c>
    </row>
    <row r="162" spans="1:6">
      <c r="A162" s="12" t="s">
        <v>681</v>
      </c>
      <c r="B162" s="13">
        <v>500</v>
      </c>
      <c r="C162" s="14">
        <v>700</v>
      </c>
      <c r="D162" s="15">
        <v>0</v>
      </c>
      <c r="E162" s="16">
        <f t="shared" si="14"/>
        <v>0</v>
      </c>
    </row>
    <row r="163" spans="1:6" ht="25.5">
      <c r="A163" s="9" t="s">
        <v>109</v>
      </c>
      <c r="B163" s="9" t="s">
        <v>9</v>
      </c>
      <c r="C163" s="9" t="s">
        <v>10</v>
      </c>
      <c r="D163" s="10" t="s">
        <v>11</v>
      </c>
      <c r="E163" s="11" t="s">
        <v>12</v>
      </c>
    </row>
    <row r="164" spans="1:6">
      <c r="A164" s="12" t="s">
        <v>110</v>
      </c>
      <c r="B164" s="13">
        <v>500</v>
      </c>
      <c r="C164" s="14">
        <v>750</v>
      </c>
      <c r="D164" s="15">
        <v>0</v>
      </c>
      <c r="E164" s="16">
        <f t="shared" si="1"/>
        <v>0</v>
      </c>
      <c r="F164" s="299"/>
    </row>
    <row r="165" spans="1:6">
      <c r="A165" s="12" t="s">
        <v>498</v>
      </c>
      <c r="B165" s="13">
        <v>500</v>
      </c>
      <c r="C165" s="14">
        <v>650</v>
      </c>
      <c r="D165" s="15">
        <v>0</v>
      </c>
      <c r="E165" s="16">
        <f t="shared" si="1"/>
        <v>0</v>
      </c>
      <c r="F165" s="299"/>
    </row>
    <row r="166" spans="1:6">
      <c r="A166" s="12" t="s">
        <v>610</v>
      </c>
      <c r="B166" s="13">
        <v>500</v>
      </c>
      <c r="C166" s="14">
        <v>600</v>
      </c>
      <c r="D166" s="15">
        <v>0</v>
      </c>
      <c r="E166" s="16">
        <f t="shared" ref="E166" si="16">C166*D166</f>
        <v>0</v>
      </c>
      <c r="F166" s="299"/>
    </row>
    <row r="167" spans="1:6">
      <c r="A167" s="12" t="s">
        <v>499</v>
      </c>
      <c r="B167" s="13">
        <v>500</v>
      </c>
      <c r="C167" s="14">
        <v>600</v>
      </c>
      <c r="D167" s="15">
        <v>0</v>
      </c>
      <c r="E167" s="16">
        <f t="shared" si="1"/>
        <v>0</v>
      </c>
      <c r="F167" s="299"/>
    </row>
    <row r="168" spans="1:6">
      <c r="A168" s="12" t="s">
        <v>686</v>
      </c>
      <c r="B168" s="13">
        <v>500</v>
      </c>
      <c r="C168" s="14">
        <v>600</v>
      </c>
      <c r="D168" s="15">
        <v>0</v>
      </c>
      <c r="E168" s="16">
        <f t="shared" ref="E168" si="17">C168*D168</f>
        <v>0</v>
      </c>
      <c r="F168" s="299"/>
    </row>
    <row r="169" spans="1:6">
      <c r="A169" s="12" t="s">
        <v>500</v>
      </c>
      <c r="B169" s="13">
        <v>500</v>
      </c>
      <c r="C169" s="14">
        <v>750</v>
      </c>
      <c r="D169" s="15">
        <v>0</v>
      </c>
      <c r="E169" s="16">
        <f t="shared" ref="E169" si="18">C169*D169</f>
        <v>0</v>
      </c>
      <c r="F169" s="299"/>
    </row>
    <row r="170" spans="1:6">
      <c r="A170" s="12" t="s">
        <v>111</v>
      </c>
      <c r="B170" s="13">
        <v>500</v>
      </c>
      <c r="C170" s="14">
        <v>750</v>
      </c>
      <c r="D170" s="15">
        <v>0</v>
      </c>
      <c r="E170" s="16">
        <f t="shared" si="1"/>
        <v>0</v>
      </c>
      <c r="F170" s="299"/>
    </row>
    <row r="171" spans="1:6">
      <c r="A171" s="12" t="s">
        <v>112</v>
      </c>
      <c r="B171" s="13">
        <v>500</v>
      </c>
      <c r="C171" s="14">
        <v>750</v>
      </c>
      <c r="D171" s="15">
        <v>0</v>
      </c>
      <c r="E171" s="16">
        <f t="shared" si="1"/>
        <v>0</v>
      </c>
      <c r="F171" s="299"/>
    </row>
    <row r="172" spans="1:6">
      <c r="A172" s="12" t="s">
        <v>113</v>
      </c>
      <c r="B172" s="13">
        <v>500</v>
      </c>
      <c r="C172" s="14">
        <v>750</v>
      </c>
      <c r="D172" s="15">
        <v>0</v>
      </c>
      <c r="E172" s="16">
        <f t="shared" si="1"/>
        <v>0</v>
      </c>
      <c r="F172" s="299"/>
    </row>
    <row r="173" spans="1:6">
      <c r="A173" s="12" t="s">
        <v>114</v>
      </c>
      <c r="B173" s="13">
        <v>500</v>
      </c>
      <c r="C173" s="14">
        <v>750</v>
      </c>
      <c r="D173" s="15">
        <v>0</v>
      </c>
      <c r="E173" s="16">
        <f t="shared" si="1"/>
        <v>0</v>
      </c>
      <c r="F173" s="299"/>
    </row>
    <row r="174" spans="1:6">
      <c r="A174" s="12" t="s">
        <v>115</v>
      </c>
      <c r="B174" s="13">
        <v>500</v>
      </c>
      <c r="C174" s="14">
        <v>750</v>
      </c>
      <c r="D174" s="15">
        <v>0</v>
      </c>
      <c r="E174" s="16">
        <f t="shared" si="1"/>
        <v>0</v>
      </c>
      <c r="F174" s="299"/>
    </row>
    <row r="175" spans="1:6">
      <c r="A175" s="12" t="s">
        <v>129</v>
      </c>
      <c r="B175" s="13">
        <v>500</v>
      </c>
      <c r="C175" s="14">
        <v>750</v>
      </c>
      <c r="D175" s="15">
        <v>0</v>
      </c>
      <c r="E175" s="16">
        <f t="shared" si="1"/>
        <v>0</v>
      </c>
      <c r="F175" s="299"/>
    </row>
    <row r="176" spans="1:6">
      <c r="A176" s="12" t="s">
        <v>116</v>
      </c>
      <c r="B176" s="13">
        <v>500</v>
      </c>
      <c r="C176" s="14">
        <v>750</v>
      </c>
      <c r="D176" s="15">
        <v>0</v>
      </c>
      <c r="E176" s="16">
        <f t="shared" si="1"/>
        <v>0</v>
      </c>
      <c r="F176" s="299"/>
    </row>
    <row r="177" spans="1:6">
      <c r="A177" s="12" t="s">
        <v>117</v>
      </c>
      <c r="B177" s="13">
        <v>500</v>
      </c>
      <c r="C177" s="14">
        <v>750</v>
      </c>
      <c r="D177" s="15">
        <v>0</v>
      </c>
      <c r="E177" s="16">
        <f t="shared" si="1"/>
        <v>0</v>
      </c>
      <c r="F177" s="299"/>
    </row>
    <row r="178" spans="1:6">
      <c r="A178" s="12" t="s">
        <v>118</v>
      </c>
      <c r="B178" s="13">
        <v>500</v>
      </c>
      <c r="C178" s="14">
        <v>750</v>
      </c>
      <c r="D178" s="15">
        <v>0</v>
      </c>
      <c r="E178" s="16">
        <f t="shared" si="1"/>
        <v>0</v>
      </c>
      <c r="F178" s="299"/>
    </row>
    <row r="179" spans="1:6">
      <c r="A179" s="12" t="s">
        <v>119</v>
      </c>
      <c r="B179" s="13">
        <v>500</v>
      </c>
      <c r="C179" s="14">
        <v>750</v>
      </c>
      <c r="D179" s="15">
        <v>0</v>
      </c>
      <c r="E179" s="16">
        <f t="shared" si="1"/>
        <v>0</v>
      </c>
      <c r="F179" s="299"/>
    </row>
    <row r="180" spans="1:6">
      <c r="A180" s="12" t="s">
        <v>120</v>
      </c>
      <c r="B180" s="13">
        <v>500</v>
      </c>
      <c r="C180" s="14">
        <v>750</v>
      </c>
      <c r="D180" s="15">
        <v>0</v>
      </c>
      <c r="E180" s="16">
        <f t="shared" si="1"/>
        <v>0</v>
      </c>
      <c r="F180" s="299"/>
    </row>
    <row r="181" spans="1:6">
      <c r="A181" s="12" t="s">
        <v>121</v>
      </c>
      <c r="B181" s="13">
        <v>500</v>
      </c>
      <c r="C181" s="14">
        <v>750</v>
      </c>
      <c r="D181" s="15">
        <v>0</v>
      </c>
      <c r="E181" s="16">
        <f t="shared" si="1"/>
        <v>0</v>
      </c>
      <c r="F181" s="299"/>
    </row>
    <row r="182" spans="1:6">
      <c r="A182" s="12" t="s">
        <v>122</v>
      </c>
      <c r="B182" s="13">
        <v>500</v>
      </c>
      <c r="C182" s="14">
        <v>950</v>
      </c>
      <c r="D182" s="15">
        <v>0</v>
      </c>
      <c r="E182" s="16">
        <f t="shared" si="1"/>
        <v>0</v>
      </c>
      <c r="F182" s="299"/>
    </row>
    <row r="183" spans="1:6">
      <c r="A183" s="12" t="s">
        <v>123</v>
      </c>
      <c r="B183" s="13">
        <v>500</v>
      </c>
      <c r="C183" s="14">
        <v>950</v>
      </c>
      <c r="D183" s="15">
        <v>0</v>
      </c>
      <c r="E183" s="16">
        <f t="shared" si="1"/>
        <v>0</v>
      </c>
      <c r="F183" s="299"/>
    </row>
    <row r="184" spans="1:6">
      <c r="A184" s="12" t="s">
        <v>124</v>
      </c>
      <c r="B184" s="13">
        <v>500</v>
      </c>
      <c r="C184" s="14">
        <v>750</v>
      </c>
      <c r="D184" s="15">
        <v>0</v>
      </c>
      <c r="E184" s="16">
        <f t="shared" si="1"/>
        <v>0</v>
      </c>
      <c r="F184" s="299"/>
    </row>
    <row r="185" spans="1:6">
      <c r="A185" s="12" t="s">
        <v>125</v>
      </c>
      <c r="B185" s="13">
        <v>500</v>
      </c>
      <c r="C185" s="14">
        <v>950</v>
      </c>
      <c r="D185" s="15">
        <v>0</v>
      </c>
      <c r="E185" s="16">
        <f t="shared" si="1"/>
        <v>0</v>
      </c>
      <c r="F185" s="299"/>
    </row>
    <row r="186" spans="1:6">
      <c r="A186" s="12" t="s">
        <v>126</v>
      </c>
      <c r="B186" s="13">
        <v>500</v>
      </c>
      <c r="C186" s="14">
        <v>850</v>
      </c>
      <c r="D186" s="15">
        <v>0</v>
      </c>
      <c r="E186" s="16">
        <f t="shared" si="1"/>
        <v>0</v>
      </c>
      <c r="F186" s="299"/>
    </row>
    <row r="187" spans="1:6">
      <c r="A187" s="12" t="s">
        <v>137</v>
      </c>
      <c r="B187" s="13">
        <v>500</v>
      </c>
      <c r="C187" s="14">
        <v>950</v>
      </c>
      <c r="D187" s="15">
        <v>0</v>
      </c>
      <c r="E187" s="16">
        <f t="shared" si="1"/>
        <v>0</v>
      </c>
      <c r="F187" s="299"/>
    </row>
    <row r="188" spans="1:6">
      <c r="A188" s="12" t="s">
        <v>158</v>
      </c>
      <c r="B188" s="13">
        <v>500</v>
      </c>
      <c r="C188" s="14">
        <v>750</v>
      </c>
      <c r="D188" s="15">
        <v>0</v>
      </c>
      <c r="E188" s="16">
        <f t="shared" ref="E188:E190" si="19">C188*D188</f>
        <v>0</v>
      </c>
      <c r="F188" s="299"/>
    </row>
    <row r="189" spans="1:6">
      <c r="A189" s="12" t="s">
        <v>127</v>
      </c>
      <c r="B189" s="13">
        <v>500</v>
      </c>
      <c r="C189" s="14">
        <v>750</v>
      </c>
      <c r="D189" s="15">
        <v>0</v>
      </c>
      <c r="E189" s="16">
        <f t="shared" si="19"/>
        <v>0</v>
      </c>
      <c r="F189" s="299"/>
    </row>
    <row r="190" spans="1:6">
      <c r="A190" s="12" t="s">
        <v>128</v>
      </c>
      <c r="B190" s="13">
        <v>500</v>
      </c>
      <c r="C190" s="14">
        <v>750</v>
      </c>
      <c r="D190" s="15">
        <v>0</v>
      </c>
      <c r="E190" s="16">
        <f t="shared" si="19"/>
        <v>0</v>
      </c>
      <c r="F190" s="299"/>
    </row>
    <row r="191" spans="1:6">
      <c r="A191" s="12" t="s">
        <v>685</v>
      </c>
      <c r="B191" s="13">
        <v>500</v>
      </c>
      <c r="C191" s="14">
        <v>750</v>
      </c>
      <c r="D191" s="15">
        <v>0</v>
      </c>
      <c r="E191" s="16">
        <f t="shared" ref="E191" si="20">C191*D191</f>
        <v>0</v>
      </c>
      <c r="F191" s="299"/>
    </row>
    <row r="192" spans="1:6">
      <c r="A192" s="12" t="s">
        <v>682</v>
      </c>
      <c r="B192" s="13">
        <v>500</v>
      </c>
      <c r="C192" s="14">
        <v>750</v>
      </c>
      <c r="D192" s="15">
        <v>0</v>
      </c>
      <c r="E192" s="16">
        <f t="shared" si="1"/>
        <v>0</v>
      </c>
      <c r="F192" s="299"/>
    </row>
    <row r="193" spans="1:6">
      <c r="A193" s="12" t="s">
        <v>683</v>
      </c>
      <c r="B193" s="13">
        <v>500</v>
      </c>
      <c r="C193" s="14">
        <v>750</v>
      </c>
      <c r="D193" s="15">
        <v>0</v>
      </c>
      <c r="E193" s="16">
        <f t="shared" si="1"/>
        <v>0</v>
      </c>
      <c r="F193" s="299"/>
    </row>
    <row r="194" spans="1:6">
      <c r="A194" s="12" t="s">
        <v>684</v>
      </c>
      <c r="B194" s="13">
        <v>500</v>
      </c>
      <c r="C194" s="14">
        <v>750</v>
      </c>
      <c r="D194" s="15">
        <v>0</v>
      </c>
      <c r="E194" s="16">
        <f t="shared" si="1"/>
        <v>0</v>
      </c>
      <c r="F194" s="299"/>
    </row>
    <row r="195" spans="1:6" ht="25.5">
      <c r="A195" s="9" t="s">
        <v>75</v>
      </c>
      <c r="B195" s="9" t="s">
        <v>9</v>
      </c>
      <c r="C195" s="9" t="s">
        <v>10</v>
      </c>
      <c r="D195" s="17" t="s">
        <v>11</v>
      </c>
      <c r="E195" s="11" t="s">
        <v>12</v>
      </c>
    </row>
    <row r="196" spans="1:6">
      <c r="A196" s="12" t="s">
        <v>22</v>
      </c>
      <c r="B196" s="13">
        <v>150</v>
      </c>
      <c r="C196" s="14">
        <v>650</v>
      </c>
      <c r="D196" s="15">
        <v>0</v>
      </c>
      <c r="E196" s="16">
        <f>C196*D196</f>
        <v>0</v>
      </c>
    </row>
    <row r="197" spans="1:6">
      <c r="A197" s="12" t="s">
        <v>23</v>
      </c>
      <c r="B197" s="13">
        <v>300</v>
      </c>
      <c r="C197" s="14">
        <v>850</v>
      </c>
      <c r="D197" s="15">
        <v>0</v>
      </c>
      <c r="E197" s="16">
        <f>C197*D197</f>
        <v>0</v>
      </c>
    </row>
    <row r="198" spans="1:6">
      <c r="A198" s="12" t="s">
        <v>24</v>
      </c>
      <c r="B198" s="13">
        <v>500</v>
      </c>
      <c r="C198" s="14">
        <v>1100</v>
      </c>
      <c r="D198" s="15">
        <v>0</v>
      </c>
      <c r="E198" s="16">
        <f>C198*D198</f>
        <v>0</v>
      </c>
    </row>
    <row r="199" spans="1:6">
      <c r="A199" s="96"/>
      <c r="B199" s="97"/>
      <c r="C199" s="98"/>
      <c r="D199" s="99"/>
      <c r="E199" s="100"/>
    </row>
    <row r="200" spans="1:6">
      <c r="D200">
        <f>SUM(D11:D198)</f>
        <v>0</v>
      </c>
    </row>
    <row r="201" spans="1:6">
      <c r="A201" s="85" t="s">
        <v>77</v>
      </c>
    </row>
  </sheetData>
  <mergeCells count="5">
    <mergeCell ref="B5:D5"/>
    <mergeCell ref="A7:E7"/>
    <mergeCell ref="A8:E8"/>
    <mergeCell ref="B9:E9"/>
    <mergeCell ref="B10:E10"/>
  </mergeCells>
  <conditionalFormatting sqref="D196:E199 D110:E134 D83:E108 D164:E194 D136:E162 D37:E54 D12:E31 D33:E35 D56:E81">
    <cfRule type="cellIs" dxfId="2" priority="3" operator="greaterThan">
      <formula>0</formula>
    </cfRule>
  </conditionalFormatting>
  <hyperlinks>
    <hyperlink ref="C1" location="'Главная '!A1" display="Вернуться на главную страницу"/>
    <hyperlink ref="A201" location="'Главная '!A1" display="Вернуться на главную страницу"/>
    <hyperlink ref="A11" r:id="rId1"/>
  </hyperlinks>
  <pageMargins left="0.7" right="0.7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8"/>
  <sheetViews>
    <sheetView workbookViewId="0">
      <selection sqref="A1:F2"/>
    </sheetView>
  </sheetViews>
  <sheetFormatPr defaultRowHeight="15"/>
  <cols>
    <col min="1" max="1" width="4.85546875" customWidth="1"/>
    <col min="2" max="2" width="62" customWidth="1"/>
    <col min="3" max="3" width="9" customWidth="1"/>
    <col min="4" max="4" width="6" customWidth="1"/>
    <col min="6" max="6" width="22" customWidth="1"/>
    <col min="7" max="7" width="7.85546875" customWidth="1"/>
    <col min="8" max="8" width="7.42578125" customWidth="1"/>
    <col min="9" max="9" width="8.140625" customWidth="1"/>
    <col min="10" max="10" width="5.5703125" customWidth="1"/>
    <col min="11" max="11" width="7.28515625" customWidth="1"/>
    <col min="13" max="13" width="5.7109375" customWidth="1"/>
  </cols>
  <sheetData>
    <row r="1" spans="1:22" ht="15" customHeight="1">
      <c r="A1" s="333" t="s">
        <v>44</v>
      </c>
      <c r="B1" s="334"/>
      <c r="C1" s="334"/>
      <c r="D1" s="334"/>
      <c r="E1" s="334"/>
      <c r="F1" s="334"/>
      <c r="G1" s="328"/>
      <c r="H1" s="328"/>
      <c r="I1" s="326" t="s">
        <v>77</v>
      </c>
      <c r="J1" s="327"/>
      <c r="K1" s="327"/>
    </row>
    <row r="2" spans="1:22" ht="48" customHeight="1">
      <c r="A2" s="335"/>
      <c r="B2" s="336"/>
      <c r="C2" s="336"/>
      <c r="D2" s="336"/>
      <c r="E2" s="336"/>
      <c r="F2" s="336"/>
      <c r="G2" s="328"/>
      <c r="H2" s="328"/>
      <c r="I2" s="326"/>
      <c r="J2" s="327"/>
      <c r="K2" s="327"/>
    </row>
    <row r="3" spans="1:22" s="19" customFormat="1" ht="12.75" customHeight="1">
      <c r="A3" s="329"/>
      <c r="B3" s="330"/>
      <c r="C3" s="330"/>
      <c r="D3" s="330"/>
      <c r="E3" s="330"/>
      <c r="F3" s="330"/>
      <c r="G3" s="328"/>
      <c r="H3" s="328"/>
      <c r="I3" s="326"/>
      <c r="J3" s="327"/>
      <c r="K3" s="327"/>
      <c r="L3" s="18"/>
    </row>
    <row r="4" spans="1:22" ht="9" customHeight="1">
      <c r="A4" s="331"/>
      <c r="B4" s="332"/>
      <c r="C4" s="332"/>
      <c r="D4" s="332"/>
      <c r="E4" s="332"/>
      <c r="F4" s="332"/>
      <c r="G4" s="328"/>
      <c r="H4" s="328"/>
      <c r="I4" s="326"/>
      <c r="J4" s="327"/>
      <c r="K4" s="327"/>
    </row>
    <row r="5" spans="1:22" ht="16.5" thickBot="1">
      <c r="B5" s="113" t="s">
        <v>889</v>
      </c>
    </row>
    <row r="6" spans="1:22" ht="25.5">
      <c r="A6" s="21" t="s">
        <v>32</v>
      </c>
      <c r="B6" s="22" t="s">
        <v>33</v>
      </c>
      <c r="C6" s="22" t="s">
        <v>34</v>
      </c>
      <c r="D6" s="291" t="s">
        <v>35</v>
      </c>
      <c r="E6" s="292" t="s">
        <v>36</v>
      </c>
      <c r="F6" s="295" t="s">
        <v>893</v>
      </c>
      <c r="G6" s="285"/>
      <c r="H6" s="285"/>
      <c r="I6" s="285"/>
      <c r="J6" s="285"/>
      <c r="K6" s="285"/>
      <c r="L6" s="285"/>
      <c r="M6" s="285"/>
      <c r="N6" s="285"/>
      <c r="O6" s="286"/>
    </row>
    <row r="7" spans="1:22">
      <c r="A7" s="34">
        <v>1</v>
      </c>
      <c r="B7" s="35" t="s">
        <v>896</v>
      </c>
      <c r="C7" s="34">
        <v>1200</v>
      </c>
      <c r="D7" s="284"/>
      <c r="E7" s="34">
        <f>D7*C7</f>
        <v>0</v>
      </c>
      <c r="F7" s="294">
        <v>1090</v>
      </c>
      <c r="G7" s="287"/>
      <c r="H7" s="287"/>
      <c r="I7" s="288"/>
      <c r="J7" s="287"/>
      <c r="K7" s="287"/>
      <c r="L7" s="288"/>
      <c r="M7" s="287"/>
      <c r="N7" s="287"/>
      <c r="O7" s="286"/>
    </row>
    <row r="8" spans="1:22" ht="21">
      <c r="A8" s="34">
        <v>2</v>
      </c>
      <c r="B8" s="35" t="s">
        <v>897</v>
      </c>
      <c r="C8" s="34">
        <v>1070</v>
      </c>
      <c r="D8" s="284"/>
      <c r="E8" s="34">
        <f>D8*C8</f>
        <v>0</v>
      </c>
      <c r="F8" s="294">
        <v>1000</v>
      </c>
      <c r="G8" s="287"/>
      <c r="H8" s="287"/>
      <c r="I8" s="288"/>
      <c r="J8" s="287"/>
      <c r="K8" s="287"/>
      <c r="L8" s="288"/>
      <c r="M8" s="287"/>
      <c r="N8" s="287"/>
      <c r="O8" s="286"/>
    </row>
    <row r="9" spans="1:22">
      <c r="A9" s="34">
        <v>3</v>
      </c>
      <c r="B9" s="80" t="s">
        <v>890</v>
      </c>
      <c r="C9" s="310">
        <v>900</v>
      </c>
      <c r="D9" s="284"/>
      <c r="E9" s="34"/>
      <c r="F9" s="294">
        <v>850</v>
      </c>
      <c r="G9" s="287"/>
      <c r="H9" s="287"/>
      <c r="I9" s="287"/>
      <c r="J9" s="287"/>
      <c r="K9" s="287"/>
      <c r="L9" s="287"/>
      <c r="M9" s="287"/>
      <c r="N9" s="287"/>
      <c r="O9" s="286"/>
    </row>
    <row r="10" spans="1:22" s="140" customFormat="1">
      <c r="A10" s="34">
        <v>4</v>
      </c>
      <c r="B10" s="311" t="s">
        <v>891</v>
      </c>
      <c r="C10" s="312">
        <v>900</v>
      </c>
      <c r="D10" s="313"/>
      <c r="E10" s="312">
        <f>D10*C10</f>
        <v>0</v>
      </c>
      <c r="F10" s="314">
        <v>850</v>
      </c>
      <c r="G10" s="287"/>
      <c r="H10" s="287"/>
      <c r="I10" s="287"/>
      <c r="J10" s="287"/>
      <c r="K10" s="287"/>
      <c r="L10" s="287"/>
      <c r="M10" s="287"/>
      <c r="N10" s="287"/>
      <c r="O10" s="289"/>
    </row>
    <row r="11" spans="1:22" ht="15.75" thickBot="1">
      <c r="A11" s="34">
        <v>5</v>
      </c>
      <c r="B11" s="35" t="s">
        <v>892</v>
      </c>
      <c r="C11" s="34">
        <v>850</v>
      </c>
      <c r="D11" s="284"/>
      <c r="E11" s="34">
        <f>D11*C11</f>
        <v>0</v>
      </c>
      <c r="F11" s="294">
        <v>800</v>
      </c>
      <c r="G11" s="287"/>
      <c r="H11" s="287"/>
      <c r="I11" s="287"/>
      <c r="J11" s="287"/>
      <c r="K11" s="287"/>
      <c r="L11" s="287"/>
      <c r="M11" s="287"/>
      <c r="N11" s="287"/>
      <c r="O11" s="286"/>
    </row>
    <row r="12" spans="1:22" ht="16.5" thickBot="1">
      <c r="C12" s="324" t="s">
        <v>42</v>
      </c>
      <c r="D12" s="325"/>
      <c r="E12" s="293">
        <f>SUM(E7:E11)</f>
        <v>0</v>
      </c>
      <c r="F12" s="294"/>
      <c r="G12" s="287"/>
      <c r="H12" s="290"/>
      <c r="I12" s="287"/>
      <c r="J12" s="287"/>
      <c r="K12" s="290"/>
      <c r="L12" s="287"/>
      <c r="M12" s="287"/>
      <c r="N12" s="290"/>
      <c r="O12" s="286"/>
    </row>
    <row r="13" spans="1:22" ht="15.75" thickBot="1"/>
    <row r="14" spans="1:22" ht="16.5" thickBot="1">
      <c r="B14" s="37" t="s">
        <v>43</v>
      </c>
      <c r="C14" s="38">
        <f>E12+H12+K12+N12</f>
        <v>0</v>
      </c>
      <c r="F14" s="113"/>
    </row>
    <row r="16" spans="1:22">
      <c r="B16" s="20" t="s">
        <v>828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</row>
    <row r="17" spans="2:22">
      <c r="B17" s="93" t="str">
        <f>I1</f>
        <v>Вернуться на главную страницу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</row>
    <row r="18" spans="2:22"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</row>
  </sheetData>
  <mergeCells count="5">
    <mergeCell ref="C12:D12"/>
    <mergeCell ref="I1:K4"/>
    <mergeCell ref="G1:H4"/>
    <mergeCell ref="A3:F4"/>
    <mergeCell ref="A1:F2"/>
  </mergeCells>
  <hyperlinks>
    <hyperlink ref="I1:K4" location="'Главная '!A1" display="Вернуться на главную страницу"/>
    <hyperlink ref="B17" location="'Главная '!A1" display="'Главная '!A1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0"/>
  <sheetViews>
    <sheetView workbookViewId="0">
      <selection activeCell="I1" sqref="I1:I1048576"/>
    </sheetView>
  </sheetViews>
  <sheetFormatPr defaultRowHeight="15"/>
  <cols>
    <col min="1" max="1" width="3.7109375" customWidth="1"/>
    <col min="3" max="3" width="53.140625" customWidth="1"/>
    <col min="4" max="4" width="14.85546875" customWidth="1"/>
    <col min="5" max="5" width="10.7109375" customWidth="1"/>
    <col min="6" max="6" width="16.85546875" customWidth="1"/>
    <col min="7" max="7" width="7.42578125" customWidth="1"/>
    <col min="8" max="8" width="12.42578125" customWidth="1"/>
    <col min="242" max="242" width="3.7109375" customWidth="1"/>
    <col min="244" max="244" width="5.85546875" customWidth="1"/>
    <col min="245" max="245" width="6.5703125" customWidth="1"/>
    <col min="246" max="246" width="31.28515625" customWidth="1"/>
    <col min="247" max="247" width="6.28515625" customWidth="1"/>
    <col min="248" max="248" width="7.42578125" customWidth="1"/>
    <col min="249" max="249" width="10.42578125" customWidth="1"/>
    <col min="253" max="253" width="18.85546875" customWidth="1"/>
    <col min="498" max="498" width="3.7109375" customWidth="1"/>
    <col min="500" max="500" width="5.85546875" customWidth="1"/>
    <col min="501" max="501" width="6.5703125" customWidth="1"/>
    <col min="502" max="502" width="31.28515625" customWidth="1"/>
    <col min="503" max="503" width="6.28515625" customWidth="1"/>
    <col min="504" max="504" width="7.42578125" customWidth="1"/>
    <col min="505" max="505" width="10.42578125" customWidth="1"/>
    <col min="509" max="509" width="18.85546875" customWidth="1"/>
    <col min="754" max="754" width="3.7109375" customWidth="1"/>
    <col min="756" max="756" width="5.85546875" customWidth="1"/>
    <col min="757" max="757" width="6.5703125" customWidth="1"/>
    <col min="758" max="758" width="31.28515625" customWidth="1"/>
    <col min="759" max="759" width="6.28515625" customWidth="1"/>
    <col min="760" max="760" width="7.42578125" customWidth="1"/>
    <col min="761" max="761" width="10.42578125" customWidth="1"/>
    <col min="765" max="765" width="18.85546875" customWidth="1"/>
    <col min="1010" max="1010" width="3.7109375" customWidth="1"/>
    <col min="1012" max="1012" width="5.85546875" customWidth="1"/>
    <col min="1013" max="1013" width="6.5703125" customWidth="1"/>
    <col min="1014" max="1014" width="31.28515625" customWidth="1"/>
    <col min="1015" max="1015" width="6.28515625" customWidth="1"/>
    <col min="1016" max="1016" width="7.42578125" customWidth="1"/>
    <col min="1017" max="1017" width="10.42578125" customWidth="1"/>
    <col min="1021" max="1021" width="18.85546875" customWidth="1"/>
    <col min="1266" max="1266" width="3.7109375" customWidth="1"/>
    <col min="1268" max="1268" width="5.85546875" customWidth="1"/>
    <col min="1269" max="1269" width="6.5703125" customWidth="1"/>
    <col min="1270" max="1270" width="31.28515625" customWidth="1"/>
    <col min="1271" max="1271" width="6.28515625" customWidth="1"/>
    <col min="1272" max="1272" width="7.42578125" customWidth="1"/>
    <col min="1273" max="1273" width="10.42578125" customWidth="1"/>
    <col min="1277" max="1277" width="18.85546875" customWidth="1"/>
    <col min="1522" max="1522" width="3.7109375" customWidth="1"/>
    <col min="1524" max="1524" width="5.85546875" customWidth="1"/>
    <col min="1525" max="1525" width="6.5703125" customWidth="1"/>
    <col min="1526" max="1526" width="31.28515625" customWidth="1"/>
    <col min="1527" max="1527" width="6.28515625" customWidth="1"/>
    <col min="1528" max="1528" width="7.42578125" customWidth="1"/>
    <col min="1529" max="1529" width="10.42578125" customWidth="1"/>
    <col min="1533" max="1533" width="18.85546875" customWidth="1"/>
    <col min="1778" max="1778" width="3.7109375" customWidth="1"/>
    <col min="1780" max="1780" width="5.85546875" customWidth="1"/>
    <col min="1781" max="1781" width="6.5703125" customWidth="1"/>
    <col min="1782" max="1782" width="31.28515625" customWidth="1"/>
    <col min="1783" max="1783" width="6.28515625" customWidth="1"/>
    <col min="1784" max="1784" width="7.42578125" customWidth="1"/>
    <col min="1785" max="1785" width="10.42578125" customWidth="1"/>
    <col min="1789" max="1789" width="18.85546875" customWidth="1"/>
    <col min="2034" max="2034" width="3.7109375" customWidth="1"/>
    <col min="2036" max="2036" width="5.85546875" customWidth="1"/>
    <col min="2037" max="2037" width="6.5703125" customWidth="1"/>
    <col min="2038" max="2038" width="31.28515625" customWidth="1"/>
    <col min="2039" max="2039" width="6.28515625" customWidth="1"/>
    <col min="2040" max="2040" width="7.42578125" customWidth="1"/>
    <col min="2041" max="2041" width="10.42578125" customWidth="1"/>
    <col min="2045" max="2045" width="18.85546875" customWidth="1"/>
    <col min="2290" max="2290" width="3.7109375" customWidth="1"/>
    <col min="2292" max="2292" width="5.85546875" customWidth="1"/>
    <col min="2293" max="2293" width="6.5703125" customWidth="1"/>
    <col min="2294" max="2294" width="31.28515625" customWidth="1"/>
    <col min="2295" max="2295" width="6.28515625" customWidth="1"/>
    <col min="2296" max="2296" width="7.42578125" customWidth="1"/>
    <col min="2297" max="2297" width="10.42578125" customWidth="1"/>
    <col min="2301" max="2301" width="18.85546875" customWidth="1"/>
    <col min="2546" max="2546" width="3.7109375" customWidth="1"/>
    <col min="2548" max="2548" width="5.85546875" customWidth="1"/>
    <col min="2549" max="2549" width="6.5703125" customWidth="1"/>
    <col min="2550" max="2550" width="31.28515625" customWidth="1"/>
    <col min="2551" max="2551" width="6.28515625" customWidth="1"/>
    <col min="2552" max="2552" width="7.42578125" customWidth="1"/>
    <col min="2553" max="2553" width="10.42578125" customWidth="1"/>
    <col min="2557" max="2557" width="18.85546875" customWidth="1"/>
    <col min="2802" max="2802" width="3.7109375" customWidth="1"/>
    <col min="2804" max="2804" width="5.85546875" customWidth="1"/>
    <col min="2805" max="2805" width="6.5703125" customWidth="1"/>
    <col min="2806" max="2806" width="31.28515625" customWidth="1"/>
    <col min="2807" max="2807" width="6.28515625" customWidth="1"/>
    <col min="2808" max="2808" width="7.42578125" customWidth="1"/>
    <col min="2809" max="2809" width="10.42578125" customWidth="1"/>
    <col min="2813" max="2813" width="18.85546875" customWidth="1"/>
    <col min="3058" max="3058" width="3.7109375" customWidth="1"/>
    <col min="3060" max="3060" width="5.85546875" customWidth="1"/>
    <col min="3061" max="3061" width="6.5703125" customWidth="1"/>
    <col min="3062" max="3062" width="31.28515625" customWidth="1"/>
    <col min="3063" max="3063" width="6.28515625" customWidth="1"/>
    <col min="3064" max="3064" width="7.42578125" customWidth="1"/>
    <col min="3065" max="3065" width="10.42578125" customWidth="1"/>
    <col min="3069" max="3069" width="18.85546875" customWidth="1"/>
    <col min="3314" max="3314" width="3.7109375" customWidth="1"/>
    <col min="3316" max="3316" width="5.85546875" customWidth="1"/>
    <col min="3317" max="3317" width="6.5703125" customWidth="1"/>
    <col min="3318" max="3318" width="31.28515625" customWidth="1"/>
    <col min="3319" max="3319" width="6.28515625" customWidth="1"/>
    <col min="3320" max="3320" width="7.42578125" customWidth="1"/>
    <col min="3321" max="3321" width="10.42578125" customWidth="1"/>
    <col min="3325" max="3325" width="18.85546875" customWidth="1"/>
    <col min="3570" max="3570" width="3.7109375" customWidth="1"/>
    <col min="3572" max="3572" width="5.85546875" customWidth="1"/>
    <col min="3573" max="3573" width="6.5703125" customWidth="1"/>
    <col min="3574" max="3574" width="31.28515625" customWidth="1"/>
    <col min="3575" max="3575" width="6.28515625" customWidth="1"/>
    <col min="3576" max="3576" width="7.42578125" customWidth="1"/>
    <col min="3577" max="3577" width="10.42578125" customWidth="1"/>
    <col min="3581" max="3581" width="18.85546875" customWidth="1"/>
    <col min="3826" max="3826" width="3.7109375" customWidth="1"/>
    <col min="3828" max="3828" width="5.85546875" customWidth="1"/>
    <col min="3829" max="3829" width="6.5703125" customWidth="1"/>
    <col min="3830" max="3830" width="31.28515625" customWidth="1"/>
    <col min="3831" max="3831" width="6.28515625" customWidth="1"/>
    <col min="3832" max="3832" width="7.42578125" customWidth="1"/>
    <col min="3833" max="3833" width="10.42578125" customWidth="1"/>
    <col min="3837" max="3837" width="18.85546875" customWidth="1"/>
    <col min="4082" max="4082" width="3.7109375" customWidth="1"/>
    <col min="4084" max="4084" width="5.85546875" customWidth="1"/>
    <col min="4085" max="4085" width="6.5703125" customWidth="1"/>
    <col min="4086" max="4086" width="31.28515625" customWidth="1"/>
    <col min="4087" max="4087" width="6.28515625" customWidth="1"/>
    <col min="4088" max="4088" width="7.42578125" customWidth="1"/>
    <col min="4089" max="4089" width="10.42578125" customWidth="1"/>
    <col min="4093" max="4093" width="18.85546875" customWidth="1"/>
    <col min="4338" max="4338" width="3.7109375" customWidth="1"/>
    <col min="4340" max="4340" width="5.85546875" customWidth="1"/>
    <col min="4341" max="4341" width="6.5703125" customWidth="1"/>
    <col min="4342" max="4342" width="31.28515625" customWidth="1"/>
    <col min="4343" max="4343" width="6.28515625" customWidth="1"/>
    <col min="4344" max="4344" width="7.42578125" customWidth="1"/>
    <col min="4345" max="4345" width="10.42578125" customWidth="1"/>
    <col min="4349" max="4349" width="18.85546875" customWidth="1"/>
    <col min="4594" max="4594" width="3.7109375" customWidth="1"/>
    <col min="4596" max="4596" width="5.85546875" customWidth="1"/>
    <col min="4597" max="4597" width="6.5703125" customWidth="1"/>
    <col min="4598" max="4598" width="31.28515625" customWidth="1"/>
    <col min="4599" max="4599" width="6.28515625" customWidth="1"/>
    <col min="4600" max="4600" width="7.42578125" customWidth="1"/>
    <col min="4601" max="4601" width="10.42578125" customWidth="1"/>
    <col min="4605" max="4605" width="18.85546875" customWidth="1"/>
    <col min="4850" max="4850" width="3.7109375" customWidth="1"/>
    <col min="4852" max="4852" width="5.85546875" customWidth="1"/>
    <col min="4853" max="4853" width="6.5703125" customWidth="1"/>
    <col min="4854" max="4854" width="31.28515625" customWidth="1"/>
    <col min="4855" max="4855" width="6.28515625" customWidth="1"/>
    <col min="4856" max="4856" width="7.42578125" customWidth="1"/>
    <col min="4857" max="4857" width="10.42578125" customWidth="1"/>
    <col min="4861" max="4861" width="18.85546875" customWidth="1"/>
    <col min="5106" max="5106" width="3.7109375" customWidth="1"/>
    <col min="5108" max="5108" width="5.85546875" customWidth="1"/>
    <col min="5109" max="5109" width="6.5703125" customWidth="1"/>
    <col min="5110" max="5110" width="31.28515625" customWidth="1"/>
    <col min="5111" max="5111" width="6.28515625" customWidth="1"/>
    <col min="5112" max="5112" width="7.42578125" customWidth="1"/>
    <col min="5113" max="5113" width="10.42578125" customWidth="1"/>
    <col min="5117" max="5117" width="18.85546875" customWidth="1"/>
    <col min="5362" max="5362" width="3.7109375" customWidth="1"/>
    <col min="5364" max="5364" width="5.85546875" customWidth="1"/>
    <col min="5365" max="5365" width="6.5703125" customWidth="1"/>
    <col min="5366" max="5366" width="31.28515625" customWidth="1"/>
    <col min="5367" max="5367" width="6.28515625" customWidth="1"/>
    <col min="5368" max="5368" width="7.42578125" customWidth="1"/>
    <col min="5369" max="5369" width="10.42578125" customWidth="1"/>
    <col min="5373" max="5373" width="18.85546875" customWidth="1"/>
    <col min="5618" max="5618" width="3.7109375" customWidth="1"/>
    <col min="5620" max="5620" width="5.85546875" customWidth="1"/>
    <col min="5621" max="5621" width="6.5703125" customWidth="1"/>
    <col min="5622" max="5622" width="31.28515625" customWidth="1"/>
    <col min="5623" max="5623" width="6.28515625" customWidth="1"/>
    <col min="5624" max="5624" width="7.42578125" customWidth="1"/>
    <col min="5625" max="5625" width="10.42578125" customWidth="1"/>
    <col min="5629" max="5629" width="18.85546875" customWidth="1"/>
    <col min="5874" max="5874" width="3.7109375" customWidth="1"/>
    <col min="5876" max="5876" width="5.85546875" customWidth="1"/>
    <col min="5877" max="5877" width="6.5703125" customWidth="1"/>
    <col min="5878" max="5878" width="31.28515625" customWidth="1"/>
    <col min="5879" max="5879" width="6.28515625" customWidth="1"/>
    <col min="5880" max="5880" width="7.42578125" customWidth="1"/>
    <col min="5881" max="5881" width="10.42578125" customWidth="1"/>
    <col min="5885" max="5885" width="18.85546875" customWidth="1"/>
    <col min="6130" max="6130" width="3.7109375" customWidth="1"/>
    <col min="6132" max="6132" width="5.85546875" customWidth="1"/>
    <col min="6133" max="6133" width="6.5703125" customWidth="1"/>
    <col min="6134" max="6134" width="31.28515625" customWidth="1"/>
    <col min="6135" max="6135" width="6.28515625" customWidth="1"/>
    <col min="6136" max="6136" width="7.42578125" customWidth="1"/>
    <col min="6137" max="6137" width="10.42578125" customWidth="1"/>
    <col min="6141" max="6141" width="18.85546875" customWidth="1"/>
    <col min="6386" max="6386" width="3.7109375" customWidth="1"/>
    <col min="6388" max="6388" width="5.85546875" customWidth="1"/>
    <col min="6389" max="6389" width="6.5703125" customWidth="1"/>
    <col min="6390" max="6390" width="31.28515625" customWidth="1"/>
    <col min="6391" max="6391" width="6.28515625" customWidth="1"/>
    <col min="6392" max="6392" width="7.42578125" customWidth="1"/>
    <col min="6393" max="6393" width="10.42578125" customWidth="1"/>
    <col min="6397" max="6397" width="18.85546875" customWidth="1"/>
    <col min="6642" max="6642" width="3.7109375" customWidth="1"/>
    <col min="6644" max="6644" width="5.85546875" customWidth="1"/>
    <col min="6645" max="6645" width="6.5703125" customWidth="1"/>
    <col min="6646" max="6646" width="31.28515625" customWidth="1"/>
    <col min="6647" max="6647" width="6.28515625" customWidth="1"/>
    <col min="6648" max="6648" width="7.42578125" customWidth="1"/>
    <col min="6649" max="6649" width="10.42578125" customWidth="1"/>
    <col min="6653" max="6653" width="18.85546875" customWidth="1"/>
    <col min="6898" max="6898" width="3.7109375" customWidth="1"/>
    <col min="6900" max="6900" width="5.85546875" customWidth="1"/>
    <col min="6901" max="6901" width="6.5703125" customWidth="1"/>
    <col min="6902" max="6902" width="31.28515625" customWidth="1"/>
    <col min="6903" max="6903" width="6.28515625" customWidth="1"/>
    <col min="6904" max="6904" width="7.42578125" customWidth="1"/>
    <col min="6905" max="6905" width="10.42578125" customWidth="1"/>
    <col min="6909" max="6909" width="18.85546875" customWidth="1"/>
    <col min="7154" max="7154" width="3.7109375" customWidth="1"/>
    <col min="7156" max="7156" width="5.85546875" customWidth="1"/>
    <col min="7157" max="7157" width="6.5703125" customWidth="1"/>
    <col min="7158" max="7158" width="31.28515625" customWidth="1"/>
    <col min="7159" max="7159" width="6.28515625" customWidth="1"/>
    <col min="7160" max="7160" width="7.42578125" customWidth="1"/>
    <col min="7161" max="7161" width="10.42578125" customWidth="1"/>
    <col min="7165" max="7165" width="18.85546875" customWidth="1"/>
    <col min="7410" max="7410" width="3.7109375" customWidth="1"/>
    <col min="7412" max="7412" width="5.85546875" customWidth="1"/>
    <col min="7413" max="7413" width="6.5703125" customWidth="1"/>
    <col min="7414" max="7414" width="31.28515625" customWidth="1"/>
    <col min="7415" max="7415" width="6.28515625" customWidth="1"/>
    <col min="7416" max="7416" width="7.42578125" customWidth="1"/>
    <col min="7417" max="7417" width="10.42578125" customWidth="1"/>
    <col min="7421" max="7421" width="18.85546875" customWidth="1"/>
    <col min="7666" max="7666" width="3.7109375" customWidth="1"/>
    <col min="7668" max="7668" width="5.85546875" customWidth="1"/>
    <col min="7669" max="7669" width="6.5703125" customWidth="1"/>
    <col min="7670" max="7670" width="31.28515625" customWidth="1"/>
    <col min="7671" max="7671" width="6.28515625" customWidth="1"/>
    <col min="7672" max="7672" width="7.42578125" customWidth="1"/>
    <col min="7673" max="7673" width="10.42578125" customWidth="1"/>
    <col min="7677" max="7677" width="18.85546875" customWidth="1"/>
    <col min="7922" max="7922" width="3.7109375" customWidth="1"/>
    <col min="7924" max="7924" width="5.85546875" customWidth="1"/>
    <col min="7925" max="7925" width="6.5703125" customWidth="1"/>
    <col min="7926" max="7926" width="31.28515625" customWidth="1"/>
    <col min="7927" max="7927" width="6.28515625" customWidth="1"/>
    <col min="7928" max="7928" width="7.42578125" customWidth="1"/>
    <col min="7929" max="7929" width="10.42578125" customWidth="1"/>
    <col min="7933" max="7933" width="18.85546875" customWidth="1"/>
    <col min="8178" max="8178" width="3.7109375" customWidth="1"/>
    <col min="8180" max="8180" width="5.85546875" customWidth="1"/>
    <col min="8181" max="8181" width="6.5703125" customWidth="1"/>
    <col min="8182" max="8182" width="31.28515625" customWidth="1"/>
    <col min="8183" max="8183" width="6.28515625" customWidth="1"/>
    <col min="8184" max="8184" width="7.42578125" customWidth="1"/>
    <col min="8185" max="8185" width="10.42578125" customWidth="1"/>
    <col min="8189" max="8189" width="18.85546875" customWidth="1"/>
    <col min="8434" max="8434" width="3.7109375" customWidth="1"/>
    <col min="8436" max="8436" width="5.85546875" customWidth="1"/>
    <col min="8437" max="8437" width="6.5703125" customWidth="1"/>
    <col min="8438" max="8438" width="31.28515625" customWidth="1"/>
    <col min="8439" max="8439" width="6.28515625" customWidth="1"/>
    <col min="8440" max="8440" width="7.42578125" customWidth="1"/>
    <col min="8441" max="8441" width="10.42578125" customWidth="1"/>
    <col min="8445" max="8445" width="18.85546875" customWidth="1"/>
    <col min="8690" max="8690" width="3.7109375" customWidth="1"/>
    <col min="8692" max="8692" width="5.85546875" customWidth="1"/>
    <col min="8693" max="8693" width="6.5703125" customWidth="1"/>
    <col min="8694" max="8694" width="31.28515625" customWidth="1"/>
    <col min="8695" max="8695" width="6.28515625" customWidth="1"/>
    <col min="8696" max="8696" width="7.42578125" customWidth="1"/>
    <col min="8697" max="8697" width="10.42578125" customWidth="1"/>
    <col min="8701" max="8701" width="18.85546875" customWidth="1"/>
    <col min="8946" max="8946" width="3.7109375" customWidth="1"/>
    <col min="8948" max="8948" width="5.85546875" customWidth="1"/>
    <col min="8949" max="8949" width="6.5703125" customWidth="1"/>
    <col min="8950" max="8950" width="31.28515625" customWidth="1"/>
    <col min="8951" max="8951" width="6.28515625" customWidth="1"/>
    <col min="8952" max="8952" width="7.42578125" customWidth="1"/>
    <col min="8953" max="8953" width="10.42578125" customWidth="1"/>
    <col min="8957" max="8957" width="18.85546875" customWidth="1"/>
    <col min="9202" max="9202" width="3.7109375" customWidth="1"/>
    <col min="9204" max="9204" width="5.85546875" customWidth="1"/>
    <col min="9205" max="9205" width="6.5703125" customWidth="1"/>
    <col min="9206" max="9206" width="31.28515625" customWidth="1"/>
    <col min="9207" max="9207" width="6.28515625" customWidth="1"/>
    <col min="9208" max="9208" width="7.42578125" customWidth="1"/>
    <col min="9209" max="9209" width="10.42578125" customWidth="1"/>
    <col min="9213" max="9213" width="18.85546875" customWidth="1"/>
    <col min="9458" max="9458" width="3.7109375" customWidth="1"/>
    <col min="9460" max="9460" width="5.85546875" customWidth="1"/>
    <col min="9461" max="9461" width="6.5703125" customWidth="1"/>
    <col min="9462" max="9462" width="31.28515625" customWidth="1"/>
    <col min="9463" max="9463" width="6.28515625" customWidth="1"/>
    <col min="9464" max="9464" width="7.42578125" customWidth="1"/>
    <col min="9465" max="9465" width="10.42578125" customWidth="1"/>
    <col min="9469" max="9469" width="18.85546875" customWidth="1"/>
    <col min="9714" max="9714" width="3.7109375" customWidth="1"/>
    <col min="9716" max="9716" width="5.85546875" customWidth="1"/>
    <col min="9717" max="9717" width="6.5703125" customWidth="1"/>
    <col min="9718" max="9718" width="31.28515625" customWidth="1"/>
    <col min="9719" max="9719" width="6.28515625" customWidth="1"/>
    <col min="9720" max="9720" width="7.42578125" customWidth="1"/>
    <col min="9721" max="9721" width="10.42578125" customWidth="1"/>
    <col min="9725" max="9725" width="18.85546875" customWidth="1"/>
    <col min="9970" max="9970" width="3.7109375" customWidth="1"/>
    <col min="9972" max="9972" width="5.85546875" customWidth="1"/>
    <col min="9973" max="9973" width="6.5703125" customWidth="1"/>
    <col min="9974" max="9974" width="31.28515625" customWidth="1"/>
    <col min="9975" max="9975" width="6.28515625" customWidth="1"/>
    <col min="9976" max="9976" width="7.42578125" customWidth="1"/>
    <col min="9977" max="9977" width="10.42578125" customWidth="1"/>
    <col min="9981" max="9981" width="18.85546875" customWidth="1"/>
    <col min="10226" max="10226" width="3.7109375" customWidth="1"/>
    <col min="10228" max="10228" width="5.85546875" customWidth="1"/>
    <col min="10229" max="10229" width="6.5703125" customWidth="1"/>
    <col min="10230" max="10230" width="31.28515625" customWidth="1"/>
    <col min="10231" max="10231" width="6.28515625" customWidth="1"/>
    <col min="10232" max="10232" width="7.42578125" customWidth="1"/>
    <col min="10233" max="10233" width="10.42578125" customWidth="1"/>
    <col min="10237" max="10237" width="18.85546875" customWidth="1"/>
    <col min="10482" max="10482" width="3.7109375" customWidth="1"/>
    <col min="10484" max="10484" width="5.85546875" customWidth="1"/>
    <col min="10485" max="10485" width="6.5703125" customWidth="1"/>
    <col min="10486" max="10486" width="31.28515625" customWidth="1"/>
    <col min="10487" max="10487" width="6.28515625" customWidth="1"/>
    <col min="10488" max="10488" width="7.42578125" customWidth="1"/>
    <col min="10489" max="10489" width="10.42578125" customWidth="1"/>
    <col min="10493" max="10493" width="18.85546875" customWidth="1"/>
    <col min="10738" max="10738" width="3.7109375" customWidth="1"/>
    <col min="10740" max="10740" width="5.85546875" customWidth="1"/>
    <col min="10741" max="10741" width="6.5703125" customWidth="1"/>
    <col min="10742" max="10742" width="31.28515625" customWidth="1"/>
    <col min="10743" max="10743" width="6.28515625" customWidth="1"/>
    <col min="10744" max="10744" width="7.42578125" customWidth="1"/>
    <col min="10745" max="10745" width="10.42578125" customWidth="1"/>
    <col min="10749" max="10749" width="18.85546875" customWidth="1"/>
    <col min="10994" max="10994" width="3.7109375" customWidth="1"/>
    <col min="10996" max="10996" width="5.85546875" customWidth="1"/>
    <col min="10997" max="10997" width="6.5703125" customWidth="1"/>
    <col min="10998" max="10998" width="31.28515625" customWidth="1"/>
    <col min="10999" max="10999" width="6.28515625" customWidth="1"/>
    <col min="11000" max="11000" width="7.42578125" customWidth="1"/>
    <col min="11001" max="11001" width="10.42578125" customWidth="1"/>
    <col min="11005" max="11005" width="18.85546875" customWidth="1"/>
    <col min="11250" max="11250" width="3.7109375" customWidth="1"/>
    <col min="11252" max="11252" width="5.85546875" customWidth="1"/>
    <col min="11253" max="11253" width="6.5703125" customWidth="1"/>
    <col min="11254" max="11254" width="31.28515625" customWidth="1"/>
    <col min="11255" max="11255" width="6.28515625" customWidth="1"/>
    <col min="11256" max="11256" width="7.42578125" customWidth="1"/>
    <col min="11257" max="11257" width="10.42578125" customWidth="1"/>
    <col min="11261" max="11261" width="18.85546875" customWidth="1"/>
    <col min="11506" max="11506" width="3.7109375" customWidth="1"/>
    <col min="11508" max="11508" width="5.85546875" customWidth="1"/>
    <col min="11509" max="11509" width="6.5703125" customWidth="1"/>
    <col min="11510" max="11510" width="31.28515625" customWidth="1"/>
    <col min="11511" max="11511" width="6.28515625" customWidth="1"/>
    <col min="11512" max="11512" width="7.42578125" customWidth="1"/>
    <col min="11513" max="11513" width="10.42578125" customWidth="1"/>
    <col min="11517" max="11517" width="18.85546875" customWidth="1"/>
    <col min="11762" max="11762" width="3.7109375" customWidth="1"/>
    <col min="11764" max="11764" width="5.85546875" customWidth="1"/>
    <col min="11765" max="11765" width="6.5703125" customWidth="1"/>
    <col min="11766" max="11766" width="31.28515625" customWidth="1"/>
    <col min="11767" max="11767" width="6.28515625" customWidth="1"/>
    <col min="11768" max="11768" width="7.42578125" customWidth="1"/>
    <col min="11769" max="11769" width="10.42578125" customWidth="1"/>
    <col min="11773" max="11773" width="18.85546875" customWidth="1"/>
    <col min="12018" max="12018" width="3.7109375" customWidth="1"/>
    <col min="12020" max="12020" width="5.85546875" customWidth="1"/>
    <col min="12021" max="12021" width="6.5703125" customWidth="1"/>
    <col min="12022" max="12022" width="31.28515625" customWidth="1"/>
    <col min="12023" max="12023" width="6.28515625" customWidth="1"/>
    <col min="12024" max="12024" width="7.42578125" customWidth="1"/>
    <col min="12025" max="12025" width="10.42578125" customWidth="1"/>
    <col min="12029" max="12029" width="18.85546875" customWidth="1"/>
    <col min="12274" max="12274" width="3.7109375" customWidth="1"/>
    <col min="12276" max="12276" width="5.85546875" customWidth="1"/>
    <col min="12277" max="12277" width="6.5703125" customWidth="1"/>
    <col min="12278" max="12278" width="31.28515625" customWidth="1"/>
    <col min="12279" max="12279" width="6.28515625" customWidth="1"/>
    <col min="12280" max="12280" width="7.42578125" customWidth="1"/>
    <col min="12281" max="12281" width="10.42578125" customWidth="1"/>
    <col min="12285" max="12285" width="18.85546875" customWidth="1"/>
    <col min="12530" max="12530" width="3.7109375" customWidth="1"/>
    <col min="12532" max="12532" width="5.85546875" customWidth="1"/>
    <col min="12533" max="12533" width="6.5703125" customWidth="1"/>
    <col min="12534" max="12534" width="31.28515625" customWidth="1"/>
    <col min="12535" max="12535" width="6.28515625" customWidth="1"/>
    <col min="12536" max="12536" width="7.42578125" customWidth="1"/>
    <col min="12537" max="12537" width="10.42578125" customWidth="1"/>
    <col min="12541" max="12541" width="18.85546875" customWidth="1"/>
    <col min="12786" max="12786" width="3.7109375" customWidth="1"/>
    <col min="12788" max="12788" width="5.85546875" customWidth="1"/>
    <col min="12789" max="12789" width="6.5703125" customWidth="1"/>
    <col min="12790" max="12790" width="31.28515625" customWidth="1"/>
    <col min="12791" max="12791" width="6.28515625" customWidth="1"/>
    <col min="12792" max="12792" width="7.42578125" customWidth="1"/>
    <col min="12793" max="12793" width="10.42578125" customWidth="1"/>
    <col min="12797" max="12797" width="18.85546875" customWidth="1"/>
    <col min="13042" max="13042" width="3.7109375" customWidth="1"/>
    <col min="13044" max="13044" width="5.85546875" customWidth="1"/>
    <col min="13045" max="13045" width="6.5703125" customWidth="1"/>
    <col min="13046" max="13046" width="31.28515625" customWidth="1"/>
    <col min="13047" max="13047" width="6.28515625" customWidth="1"/>
    <col min="13048" max="13048" width="7.42578125" customWidth="1"/>
    <col min="13049" max="13049" width="10.42578125" customWidth="1"/>
    <col min="13053" max="13053" width="18.85546875" customWidth="1"/>
    <col min="13298" max="13298" width="3.7109375" customWidth="1"/>
    <col min="13300" max="13300" width="5.85546875" customWidth="1"/>
    <col min="13301" max="13301" width="6.5703125" customWidth="1"/>
    <col min="13302" max="13302" width="31.28515625" customWidth="1"/>
    <col min="13303" max="13303" width="6.28515625" customWidth="1"/>
    <col min="13304" max="13304" width="7.42578125" customWidth="1"/>
    <col min="13305" max="13305" width="10.42578125" customWidth="1"/>
    <col min="13309" max="13309" width="18.85546875" customWidth="1"/>
    <col min="13554" max="13554" width="3.7109375" customWidth="1"/>
    <col min="13556" max="13556" width="5.85546875" customWidth="1"/>
    <col min="13557" max="13557" width="6.5703125" customWidth="1"/>
    <col min="13558" max="13558" width="31.28515625" customWidth="1"/>
    <col min="13559" max="13559" width="6.28515625" customWidth="1"/>
    <col min="13560" max="13560" width="7.42578125" customWidth="1"/>
    <col min="13561" max="13561" width="10.42578125" customWidth="1"/>
    <col min="13565" max="13565" width="18.85546875" customWidth="1"/>
    <col min="13810" max="13810" width="3.7109375" customWidth="1"/>
    <col min="13812" max="13812" width="5.85546875" customWidth="1"/>
    <col min="13813" max="13813" width="6.5703125" customWidth="1"/>
    <col min="13814" max="13814" width="31.28515625" customWidth="1"/>
    <col min="13815" max="13815" width="6.28515625" customWidth="1"/>
    <col min="13816" max="13816" width="7.42578125" customWidth="1"/>
    <col min="13817" max="13817" width="10.42578125" customWidth="1"/>
    <col min="13821" max="13821" width="18.85546875" customWidth="1"/>
    <col min="14066" max="14066" width="3.7109375" customWidth="1"/>
    <col min="14068" max="14068" width="5.85546875" customWidth="1"/>
    <col min="14069" max="14069" width="6.5703125" customWidth="1"/>
    <col min="14070" max="14070" width="31.28515625" customWidth="1"/>
    <col min="14071" max="14071" width="6.28515625" customWidth="1"/>
    <col min="14072" max="14072" width="7.42578125" customWidth="1"/>
    <col min="14073" max="14073" width="10.42578125" customWidth="1"/>
    <col min="14077" max="14077" width="18.85546875" customWidth="1"/>
    <col min="14322" max="14322" width="3.7109375" customWidth="1"/>
    <col min="14324" max="14324" width="5.85546875" customWidth="1"/>
    <col min="14325" max="14325" width="6.5703125" customWidth="1"/>
    <col min="14326" max="14326" width="31.28515625" customWidth="1"/>
    <col min="14327" max="14327" width="6.28515625" customWidth="1"/>
    <col min="14328" max="14328" width="7.42578125" customWidth="1"/>
    <col min="14329" max="14329" width="10.42578125" customWidth="1"/>
    <col min="14333" max="14333" width="18.85546875" customWidth="1"/>
    <col min="14578" max="14578" width="3.7109375" customWidth="1"/>
    <col min="14580" max="14580" width="5.85546875" customWidth="1"/>
    <col min="14581" max="14581" width="6.5703125" customWidth="1"/>
    <col min="14582" max="14582" width="31.28515625" customWidth="1"/>
    <col min="14583" max="14583" width="6.28515625" customWidth="1"/>
    <col min="14584" max="14584" width="7.42578125" customWidth="1"/>
    <col min="14585" max="14585" width="10.42578125" customWidth="1"/>
    <col min="14589" max="14589" width="18.85546875" customWidth="1"/>
    <col min="14834" max="14834" width="3.7109375" customWidth="1"/>
    <col min="14836" max="14836" width="5.85546875" customWidth="1"/>
    <col min="14837" max="14837" width="6.5703125" customWidth="1"/>
    <col min="14838" max="14838" width="31.28515625" customWidth="1"/>
    <col min="14839" max="14839" width="6.28515625" customWidth="1"/>
    <col min="14840" max="14840" width="7.42578125" customWidth="1"/>
    <col min="14841" max="14841" width="10.42578125" customWidth="1"/>
    <col min="14845" max="14845" width="18.85546875" customWidth="1"/>
    <col min="15090" max="15090" width="3.7109375" customWidth="1"/>
    <col min="15092" max="15092" width="5.85546875" customWidth="1"/>
    <col min="15093" max="15093" width="6.5703125" customWidth="1"/>
    <col min="15094" max="15094" width="31.28515625" customWidth="1"/>
    <col min="15095" max="15095" width="6.28515625" customWidth="1"/>
    <col min="15096" max="15096" width="7.42578125" customWidth="1"/>
    <col min="15097" max="15097" width="10.42578125" customWidth="1"/>
    <col min="15101" max="15101" width="18.85546875" customWidth="1"/>
    <col min="15346" max="15346" width="3.7109375" customWidth="1"/>
    <col min="15348" max="15348" width="5.85546875" customWidth="1"/>
    <col min="15349" max="15349" width="6.5703125" customWidth="1"/>
    <col min="15350" max="15350" width="31.28515625" customWidth="1"/>
    <col min="15351" max="15351" width="6.28515625" customWidth="1"/>
    <col min="15352" max="15352" width="7.42578125" customWidth="1"/>
    <col min="15353" max="15353" width="10.42578125" customWidth="1"/>
    <col min="15357" max="15357" width="18.85546875" customWidth="1"/>
    <col min="15602" max="15602" width="3.7109375" customWidth="1"/>
    <col min="15604" max="15604" width="5.85546875" customWidth="1"/>
    <col min="15605" max="15605" width="6.5703125" customWidth="1"/>
    <col min="15606" max="15606" width="31.28515625" customWidth="1"/>
    <col min="15607" max="15607" width="6.28515625" customWidth="1"/>
    <col min="15608" max="15608" width="7.42578125" customWidth="1"/>
    <col min="15609" max="15609" width="10.42578125" customWidth="1"/>
    <col min="15613" max="15613" width="18.85546875" customWidth="1"/>
    <col min="15858" max="15858" width="3.7109375" customWidth="1"/>
    <col min="15860" max="15860" width="5.85546875" customWidth="1"/>
    <col min="15861" max="15861" width="6.5703125" customWidth="1"/>
    <col min="15862" max="15862" width="31.28515625" customWidth="1"/>
    <col min="15863" max="15863" width="6.28515625" customWidth="1"/>
    <col min="15864" max="15864" width="7.42578125" customWidth="1"/>
    <col min="15865" max="15865" width="10.42578125" customWidth="1"/>
    <col min="15869" max="15869" width="18.85546875" customWidth="1"/>
    <col min="16114" max="16114" width="3.7109375" customWidth="1"/>
    <col min="16116" max="16116" width="5.85546875" customWidth="1"/>
    <col min="16117" max="16117" width="6.5703125" customWidth="1"/>
    <col min="16118" max="16118" width="31.28515625" customWidth="1"/>
    <col min="16119" max="16119" width="6.28515625" customWidth="1"/>
    <col min="16120" max="16120" width="7.42578125" customWidth="1"/>
    <col min="16121" max="16121" width="10.42578125" customWidth="1"/>
    <col min="16125" max="16125" width="18.85546875" customWidth="1"/>
  </cols>
  <sheetData>
    <row r="1" spans="1:8" ht="26.25">
      <c r="A1" s="112" t="s">
        <v>85</v>
      </c>
      <c r="B1" s="39"/>
      <c r="C1" s="39"/>
      <c r="D1" s="338" t="s">
        <v>77</v>
      </c>
      <c r="E1" s="338"/>
      <c r="F1" s="338"/>
    </row>
    <row r="2" spans="1:8">
      <c r="A2" s="40" t="s">
        <v>45</v>
      </c>
      <c r="B2" s="39"/>
      <c r="C2" s="39"/>
      <c r="D2" s="39"/>
      <c r="E2" s="39"/>
      <c r="F2" s="40"/>
      <c r="G2" s="40"/>
      <c r="H2" s="40"/>
    </row>
    <row r="3" spans="1:8">
      <c r="A3" s="40" t="s">
        <v>46</v>
      </c>
      <c r="B3" s="39"/>
      <c r="C3" s="39"/>
      <c r="D3" s="39"/>
      <c r="E3" s="39"/>
      <c r="F3" s="40"/>
      <c r="G3" s="40"/>
      <c r="H3" s="40"/>
    </row>
    <row r="4" spans="1:8" ht="32.25">
      <c r="A4" s="39"/>
      <c r="B4" s="39"/>
      <c r="C4" s="337" t="s">
        <v>577</v>
      </c>
      <c r="D4" s="337"/>
      <c r="E4" s="337"/>
      <c r="F4" s="337"/>
      <c r="G4" s="40"/>
      <c r="H4" s="40"/>
    </row>
    <row r="5" spans="1:8" ht="15.75" thickBot="1">
      <c r="A5" s="39"/>
      <c r="B5" s="39"/>
      <c r="C5" s="39"/>
      <c r="D5" s="39"/>
      <c r="E5" s="40"/>
      <c r="F5" s="40"/>
      <c r="G5" s="40"/>
      <c r="H5" s="40"/>
    </row>
    <row r="6" spans="1:8" ht="49.5" customHeight="1" thickBot="1">
      <c r="A6" s="39"/>
      <c r="B6" s="47" t="s">
        <v>32</v>
      </c>
      <c r="C6" s="48" t="s">
        <v>49</v>
      </c>
      <c r="D6" s="208" t="s">
        <v>50</v>
      </c>
      <c r="E6" s="209" t="s">
        <v>51</v>
      </c>
      <c r="F6" s="210" t="s">
        <v>52</v>
      </c>
      <c r="G6" s="40"/>
      <c r="H6" s="211" t="s">
        <v>578</v>
      </c>
    </row>
    <row r="7" spans="1:8" ht="33" customHeight="1">
      <c r="A7" s="39"/>
      <c r="B7" s="52">
        <v>1</v>
      </c>
      <c r="C7" s="125" t="s">
        <v>531</v>
      </c>
      <c r="D7" s="219">
        <v>468.71999999999997</v>
      </c>
      <c r="E7" s="41"/>
      <c r="F7" s="41">
        <f t="shared" ref="F7:F18" si="0">D7*E7</f>
        <v>0</v>
      </c>
      <c r="G7" s="40"/>
      <c r="H7" s="221">
        <f>D7*0.95</f>
        <v>445.28399999999993</v>
      </c>
    </row>
    <row r="8" spans="1:8" ht="33.75" customHeight="1">
      <c r="A8" s="39"/>
      <c r="B8" s="52">
        <v>2</v>
      </c>
      <c r="C8" s="125" t="s">
        <v>532</v>
      </c>
      <c r="D8" s="219">
        <v>2348.64</v>
      </c>
      <c r="E8" s="41"/>
      <c r="F8" s="41">
        <f t="shared" si="0"/>
        <v>0</v>
      </c>
      <c r="G8" s="40"/>
      <c r="H8" s="221">
        <f t="shared" ref="H8:H69" si="1">D8*0.95</f>
        <v>2231.2079999999996</v>
      </c>
    </row>
    <row r="9" spans="1:8" ht="36" customHeight="1">
      <c r="A9" s="39"/>
      <c r="B9" s="52">
        <v>3</v>
      </c>
      <c r="C9" s="125" t="s">
        <v>533</v>
      </c>
      <c r="D9" s="219">
        <v>290.85000000000002</v>
      </c>
      <c r="E9" s="41"/>
      <c r="F9" s="41">
        <f t="shared" si="0"/>
        <v>0</v>
      </c>
      <c r="G9" s="40"/>
      <c r="H9" s="221">
        <f t="shared" si="1"/>
        <v>276.3075</v>
      </c>
    </row>
    <row r="10" spans="1:8" ht="33.75" customHeight="1">
      <c r="A10" s="39"/>
      <c r="B10" s="52">
        <v>4</v>
      </c>
      <c r="C10" s="125" t="s">
        <v>534</v>
      </c>
      <c r="D10" s="219">
        <v>291.06</v>
      </c>
      <c r="E10" s="41"/>
      <c r="F10" s="41">
        <f t="shared" si="0"/>
        <v>0</v>
      </c>
      <c r="G10" s="40"/>
      <c r="H10" s="221">
        <f t="shared" si="1"/>
        <v>276.50700000000001</v>
      </c>
    </row>
    <row r="11" spans="1:8" ht="34.5" customHeight="1">
      <c r="A11" s="39"/>
      <c r="B11" s="52">
        <v>5</v>
      </c>
      <c r="C11" s="125" t="s">
        <v>535</v>
      </c>
      <c r="D11" s="220">
        <v>291.06</v>
      </c>
      <c r="E11" s="41"/>
      <c r="F11" s="41">
        <v>0</v>
      </c>
      <c r="G11" s="40"/>
      <c r="H11" s="221">
        <f t="shared" si="1"/>
        <v>276.50700000000001</v>
      </c>
    </row>
    <row r="12" spans="1:8" ht="29.25" customHeight="1">
      <c r="A12" s="39"/>
      <c r="B12" s="52">
        <v>6</v>
      </c>
      <c r="C12" s="125" t="s">
        <v>536</v>
      </c>
      <c r="D12" s="220">
        <v>291.06</v>
      </c>
      <c r="E12" s="41"/>
      <c r="F12" s="41">
        <v>0</v>
      </c>
      <c r="G12" s="40"/>
      <c r="H12" s="221">
        <f t="shared" si="1"/>
        <v>276.50700000000001</v>
      </c>
    </row>
    <row r="13" spans="1:8" ht="24.95" customHeight="1">
      <c r="A13" s="39"/>
      <c r="B13" s="52">
        <v>7</v>
      </c>
      <c r="C13" s="125" t="s">
        <v>537</v>
      </c>
      <c r="D13" s="219">
        <v>291.06</v>
      </c>
      <c r="E13" s="41"/>
      <c r="F13" s="41">
        <f t="shared" si="0"/>
        <v>0</v>
      </c>
      <c r="G13" s="40"/>
      <c r="H13" s="221">
        <f t="shared" si="1"/>
        <v>276.50700000000001</v>
      </c>
    </row>
    <row r="14" spans="1:8" ht="30" customHeight="1">
      <c r="A14" s="39"/>
      <c r="B14" s="52">
        <v>8</v>
      </c>
      <c r="C14" s="125" t="s">
        <v>802</v>
      </c>
      <c r="D14" s="219">
        <v>259.56</v>
      </c>
      <c r="E14" s="41"/>
      <c r="F14" s="41">
        <f t="shared" si="0"/>
        <v>0</v>
      </c>
      <c r="G14" s="40"/>
      <c r="H14" s="221">
        <f t="shared" si="1"/>
        <v>246.58199999999999</v>
      </c>
    </row>
    <row r="15" spans="1:8" ht="31.5" customHeight="1">
      <c r="A15" s="39"/>
      <c r="B15" s="52">
        <v>9</v>
      </c>
      <c r="C15" s="125" t="s">
        <v>538</v>
      </c>
      <c r="D15" s="219">
        <v>214.20000000000002</v>
      </c>
      <c r="E15" s="41"/>
      <c r="F15" s="41">
        <f t="shared" si="0"/>
        <v>0</v>
      </c>
      <c r="G15" s="40"/>
      <c r="H15" s="221">
        <f t="shared" si="1"/>
        <v>203.49</v>
      </c>
    </row>
    <row r="16" spans="1:8" ht="24.95" customHeight="1">
      <c r="A16" s="39"/>
      <c r="B16" s="52">
        <v>10</v>
      </c>
      <c r="C16" s="125" t="s">
        <v>539</v>
      </c>
      <c r="D16" s="219">
        <v>419.58</v>
      </c>
      <c r="E16" s="41"/>
      <c r="F16" s="41">
        <f t="shared" si="0"/>
        <v>0</v>
      </c>
      <c r="G16" s="40"/>
      <c r="H16" s="221">
        <f t="shared" si="1"/>
        <v>398.60099999999994</v>
      </c>
    </row>
    <row r="17" spans="1:8" ht="24.95" customHeight="1">
      <c r="A17" s="39"/>
      <c r="B17" s="52">
        <v>11</v>
      </c>
      <c r="C17" s="125" t="s">
        <v>540</v>
      </c>
      <c r="D17" s="219">
        <v>1140.3</v>
      </c>
      <c r="E17" s="41"/>
      <c r="F17" s="41">
        <f t="shared" si="0"/>
        <v>0</v>
      </c>
      <c r="G17" s="40"/>
      <c r="H17" s="221">
        <f t="shared" si="1"/>
        <v>1083.2849999999999</v>
      </c>
    </row>
    <row r="18" spans="1:8" ht="24.95" customHeight="1">
      <c r="A18" s="39"/>
      <c r="B18" s="52">
        <v>12</v>
      </c>
      <c r="C18" s="125" t="s">
        <v>541</v>
      </c>
      <c r="D18" s="219">
        <v>214.20000000000002</v>
      </c>
      <c r="E18" s="41"/>
      <c r="F18" s="41">
        <f t="shared" si="0"/>
        <v>0</v>
      </c>
      <c r="G18" s="40"/>
      <c r="H18" s="221">
        <f t="shared" si="1"/>
        <v>203.49</v>
      </c>
    </row>
    <row r="19" spans="1:8" ht="24.95" customHeight="1">
      <c r="A19" s="39"/>
      <c r="B19" s="52">
        <v>13</v>
      </c>
      <c r="C19" s="125" t="s">
        <v>542</v>
      </c>
      <c r="D19" s="219">
        <v>419.58</v>
      </c>
      <c r="E19" s="41"/>
      <c r="F19" s="41">
        <f t="shared" ref="F19:F81" si="2">D19*E19</f>
        <v>0</v>
      </c>
      <c r="G19" s="40"/>
      <c r="H19" s="221">
        <f t="shared" si="1"/>
        <v>398.60099999999994</v>
      </c>
    </row>
    <row r="20" spans="1:8" ht="24.95" customHeight="1">
      <c r="A20" s="39"/>
      <c r="B20" s="52">
        <v>14</v>
      </c>
      <c r="C20" s="125" t="s">
        <v>543</v>
      </c>
      <c r="D20" s="219">
        <v>1236.0600000000002</v>
      </c>
      <c r="E20" s="41"/>
      <c r="F20" s="41">
        <f t="shared" si="2"/>
        <v>0</v>
      </c>
      <c r="G20" s="40"/>
      <c r="H20" s="221">
        <f t="shared" si="1"/>
        <v>1174.2570000000001</v>
      </c>
    </row>
    <row r="21" spans="1:8" ht="24.95" customHeight="1">
      <c r="A21" s="39"/>
      <c r="B21" s="52">
        <v>15</v>
      </c>
      <c r="C21" s="125" t="s">
        <v>544</v>
      </c>
      <c r="D21" s="219">
        <v>214.20000000000002</v>
      </c>
      <c r="E21" s="41"/>
      <c r="F21" s="41">
        <f t="shared" si="2"/>
        <v>0</v>
      </c>
      <c r="G21" s="40"/>
      <c r="H21" s="221">
        <f t="shared" si="1"/>
        <v>203.49</v>
      </c>
    </row>
    <row r="22" spans="1:8" ht="24.95" customHeight="1">
      <c r="A22" s="39"/>
      <c r="B22" s="52">
        <v>16</v>
      </c>
      <c r="C22" s="125" t="s">
        <v>545</v>
      </c>
      <c r="D22" s="219">
        <v>419.58</v>
      </c>
      <c r="E22" s="41"/>
      <c r="F22" s="41">
        <f t="shared" si="2"/>
        <v>0</v>
      </c>
      <c r="G22" s="40"/>
      <c r="H22" s="221">
        <f t="shared" si="1"/>
        <v>398.60099999999994</v>
      </c>
    </row>
    <row r="23" spans="1:8" ht="24.95" customHeight="1">
      <c r="A23" s="39"/>
      <c r="B23" s="52">
        <v>17</v>
      </c>
      <c r="C23" s="125" t="s">
        <v>546</v>
      </c>
      <c r="D23" s="219">
        <v>1236.0600000000002</v>
      </c>
      <c r="E23" s="41"/>
      <c r="F23" s="41">
        <f t="shared" si="2"/>
        <v>0</v>
      </c>
      <c r="G23" s="40"/>
      <c r="H23" s="221">
        <f t="shared" si="1"/>
        <v>1174.2570000000001</v>
      </c>
    </row>
    <row r="24" spans="1:8" ht="24.95" customHeight="1">
      <c r="A24" s="39"/>
      <c r="B24" s="52">
        <v>18</v>
      </c>
      <c r="C24" s="125" t="s">
        <v>547</v>
      </c>
      <c r="D24" s="219">
        <v>214.20000000000002</v>
      </c>
      <c r="E24" s="41"/>
      <c r="F24" s="41">
        <f t="shared" si="2"/>
        <v>0</v>
      </c>
      <c r="G24" s="40"/>
      <c r="H24" s="221">
        <f t="shared" si="1"/>
        <v>203.49</v>
      </c>
    </row>
    <row r="25" spans="1:8" ht="24.95" customHeight="1">
      <c r="A25" s="39"/>
      <c r="B25" s="52">
        <v>19</v>
      </c>
      <c r="C25" s="125" t="s">
        <v>548</v>
      </c>
      <c r="D25" s="219">
        <v>419.58</v>
      </c>
      <c r="E25" s="41"/>
      <c r="F25" s="41">
        <f t="shared" si="2"/>
        <v>0</v>
      </c>
      <c r="G25" s="40"/>
      <c r="H25" s="221">
        <f t="shared" si="1"/>
        <v>398.60099999999994</v>
      </c>
    </row>
    <row r="26" spans="1:8" ht="24.95" customHeight="1">
      <c r="A26" s="39"/>
      <c r="B26" s="52">
        <v>20</v>
      </c>
      <c r="C26" s="125" t="s">
        <v>829</v>
      </c>
      <c r="D26" s="219">
        <v>786.24</v>
      </c>
      <c r="E26" s="41"/>
      <c r="F26" s="41">
        <f t="shared" si="2"/>
        <v>0</v>
      </c>
      <c r="G26" s="40"/>
      <c r="H26" s="221">
        <f t="shared" si="1"/>
        <v>746.928</v>
      </c>
    </row>
    <row r="27" spans="1:8" ht="24.95" customHeight="1">
      <c r="A27" s="39"/>
      <c r="B27" s="52">
        <v>21</v>
      </c>
      <c r="C27" s="125" t="s">
        <v>549</v>
      </c>
      <c r="D27" s="219">
        <v>1236.0600000000002</v>
      </c>
      <c r="E27" s="41"/>
      <c r="F27" s="41">
        <f t="shared" si="2"/>
        <v>0</v>
      </c>
      <c r="G27" s="40"/>
      <c r="H27" s="221">
        <f t="shared" si="1"/>
        <v>1174.2570000000001</v>
      </c>
    </row>
    <row r="28" spans="1:8" ht="24.95" customHeight="1">
      <c r="A28" s="39"/>
      <c r="B28" s="52">
        <v>22</v>
      </c>
      <c r="C28" s="125" t="s">
        <v>550</v>
      </c>
      <c r="D28" s="219">
        <v>214.20000000000002</v>
      </c>
      <c r="E28" s="41"/>
      <c r="F28" s="41">
        <f t="shared" si="2"/>
        <v>0</v>
      </c>
      <c r="G28" s="40"/>
      <c r="H28" s="221">
        <f t="shared" si="1"/>
        <v>203.49</v>
      </c>
    </row>
    <row r="29" spans="1:8" ht="24.95" customHeight="1">
      <c r="A29" s="39"/>
      <c r="B29" s="52">
        <v>23</v>
      </c>
      <c r="C29" s="125" t="s">
        <v>551</v>
      </c>
      <c r="D29" s="219">
        <v>419.58</v>
      </c>
      <c r="E29" s="41"/>
      <c r="F29" s="41">
        <f t="shared" si="2"/>
        <v>0</v>
      </c>
      <c r="G29" s="40"/>
      <c r="H29" s="221">
        <f t="shared" si="1"/>
        <v>398.60099999999994</v>
      </c>
    </row>
    <row r="30" spans="1:8" ht="24.95" customHeight="1">
      <c r="A30" s="39"/>
      <c r="B30" s="52">
        <v>24</v>
      </c>
      <c r="C30" s="125" t="s">
        <v>552</v>
      </c>
      <c r="D30" s="219">
        <v>1236.0600000000002</v>
      </c>
      <c r="E30" s="41"/>
      <c r="F30" s="41">
        <f t="shared" si="2"/>
        <v>0</v>
      </c>
      <c r="G30" s="40"/>
      <c r="H30" s="221">
        <f t="shared" si="1"/>
        <v>1174.2570000000001</v>
      </c>
    </row>
    <row r="31" spans="1:8" ht="24.95" customHeight="1">
      <c r="A31" s="39"/>
      <c r="B31" s="52">
        <v>25</v>
      </c>
      <c r="C31" s="125" t="s">
        <v>553</v>
      </c>
      <c r="D31" s="219">
        <v>214.20000000000002</v>
      </c>
      <c r="E31" s="41"/>
      <c r="F31" s="41">
        <f t="shared" si="2"/>
        <v>0</v>
      </c>
      <c r="G31" s="40"/>
      <c r="H31" s="221">
        <f t="shared" si="1"/>
        <v>203.49</v>
      </c>
    </row>
    <row r="32" spans="1:8" ht="24.95" customHeight="1">
      <c r="A32" s="39"/>
      <c r="B32" s="52">
        <v>26</v>
      </c>
      <c r="C32" s="125" t="s">
        <v>554</v>
      </c>
      <c r="D32" s="219">
        <v>419.58</v>
      </c>
      <c r="E32" s="41"/>
      <c r="F32" s="41">
        <f t="shared" si="2"/>
        <v>0</v>
      </c>
      <c r="G32" s="40"/>
      <c r="H32" s="221">
        <f t="shared" si="1"/>
        <v>398.60099999999994</v>
      </c>
    </row>
    <row r="33" spans="1:8" ht="24.95" customHeight="1">
      <c r="A33" s="39"/>
      <c r="B33" s="52">
        <v>27</v>
      </c>
      <c r="C33" s="125" t="s">
        <v>555</v>
      </c>
      <c r="D33" s="219">
        <v>1236.0600000000002</v>
      </c>
      <c r="E33" s="41"/>
      <c r="F33" s="41">
        <f t="shared" si="2"/>
        <v>0</v>
      </c>
      <c r="G33" s="40"/>
      <c r="H33" s="221">
        <f t="shared" si="1"/>
        <v>1174.2570000000001</v>
      </c>
    </row>
    <row r="34" spans="1:8" ht="24.95" customHeight="1">
      <c r="A34" s="39"/>
      <c r="B34" s="52">
        <v>28</v>
      </c>
      <c r="C34" s="125" t="s">
        <v>556</v>
      </c>
      <c r="D34" s="219">
        <v>214.20000000000002</v>
      </c>
      <c r="E34" s="41"/>
      <c r="F34" s="41">
        <f t="shared" si="2"/>
        <v>0</v>
      </c>
      <c r="G34" s="40"/>
      <c r="H34" s="221">
        <f t="shared" si="1"/>
        <v>203.49</v>
      </c>
    </row>
    <row r="35" spans="1:8" ht="24.95" customHeight="1">
      <c r="A35" s="39"/>
      <c r="B35" s="52">
        <v>29</v>
      </c>
      <c r="C35" s="125" t="s">
        <v>557</v>
      </c>
      <c r="D35" s="219">
        <v>419.58</v>
      </c>
      <c r="E35" s="41"/>
      <c r="F35" s="41">
        <f t="shared" si="2"/>
        <v>0</v>
      </c>
      <c r="G35" s="40"/>
      <c r="H35" s="221">
        <f t="shared" si="1"/>
        <v>398.60099999999994</v>
      </c>
    </row>
    <row r="36" spans="1:8" ht="24.95" customHeight="1">
      <c r="A36" s="39"/>
      <c r="B36" s="52">
        <v>30</v>
      </c>
      <c r="C36" s="125" t="s">
        <v>558</v>
      </c>
      <c r="D36" s="219">
        <v>1236.0600000000002</v>
      </c>
      <c r="E36" s="41"/>
      <c r="F36" s="41">
        <f t="shared" si="2"/>
        <v>0</v>
      </c>
      <c r="G36" s="40"/>
      <c r="H36" s="221">
        <f t="shared" si="1"/>
        <v>1174.2570000000001</v>
      </c>
    </row>
    <row r="37" spans="1:8" ht="24.95" customHeight="1">
      <c r="A37" s="39"/>
      <c r="B37" s="52">
        <v>31</v>
      </c>
      <c r="C37" s="125" t="s">
        <v>559</v>
      </c>
      <c r="D37" s="219">
        <v>191.52</v>
      </c>
      <c r="E37" s="41"/>
      <c r="F37" s="41">
        <f t="shared" si="2"/>
        <v>0</v>
      </c>
      <c r="G37" s="40"/>
      <c r="H37" s="221">
        <f t="shared" si="1"/>
        <v>181.94399999999999</v>
      </c>
    </row>
    <row r="38" spans="1:8" ht="24.95" customHeight="1">
      <c r="A38" s="39"/>
      <c r="B38" s="52">
        <v>32</v>
      </c>
      <c r="C38" s="125" t="s">
        <v>560</v>
      </c>
      <c r="D38" s="219">
        <v>361.62</v>
      </c>
      <c r="E38" s="41"/>
      <c r="F38" s="41">
        <f t="shared" si="2"/>
        <v>0</v>
      </c>
      <c r="G38" s="40"/>
      <c r="H38" s="221">
        <f t="shared" si="1"/>
        <v>343.53899999999999</v>
      </c>
    </row>
    <row r="39" spans="1:8" ht="24.95" customHeight="1">
      <c r="A39" s="39"/>
      <c r="B39" s="52">
        <v>33</v>
      </c>
      <c r="C39" s="125" t="s">
        <v>561</v>
      </c>
      <c r="D39" s="219">
        <v>201.60000000000002</v>
      </c>
      <c r="E39" s="41"/>
      <c r="F39" s="41">
        <f t="shared" si="2"/>
        <v>0</v>
      </c>
      <c r="G39" s="40"/>
      <c r="H39" s="221">
        <f t="shared" si="1"/>
        <v>191.52</v>
      </c>
    </row>
    <row r="40" spans="1:8" ht="24.95" customHeight="1">
      <c r="A40" s="39"/>
      <c r="B40" s="52">
        <v>34</v>
      </c>
      <c r="C40" s="125" t="s">
        <v>562</v>
      </c>
      <c r="D40" s="219">
        <v>396.90000000000003</v>
      </c>
      <c r="E40" s="41"/>
      <c r="F40" s="41">
        <f t="shared" si="2"/>
        <v>0</v>
      </c>
      <c r="G40" s="40"/>
      <c r="H40" s="221">
        <f t="shared" si="1"/>
        <v>377.05500000000001</v>
      </c>
    </row>
    <row r="41" spans="1:8" ht="24.95" customHeight="1">
      <c r="A41" s="39"/>
      <c r="B41" s="52">
        <v>35</v>
      </c>
      <c r="C41" s="125" t="s">
        <v>563</v>
      </c>
      <c r="D41" s="219">
        <v>201.60000000000002</v>
      </c>
      <c r="E41" s="41"/>
      <c r="F41" s="41">
        <f t="shared" si="2"/>
        <v>0</v>
      </c>
      <c r="G41" s="40"/>
      <c r="H41" s="221">
        <f t="shared" si="1"/>
        <v>191.52</v>
      </c>
    </row>
    <row r="42" spans="1:8" ht="24.95" customHeight="1">
      <c r="A42" s="39"/>
      <c r="B42" s="52">
        <v>36</v>
      </c>
      <c r="C42" s="125" t="s">
        <v>564</v>
      </c>
      <c r="D42" s="219">
        <v>396.90000000000003</v>
      </c>
      <c r="E42" s="41"/>
      <c r="F42" s="41">
        <f t="shared" si="2"/>
        <v>0</v>
      </c>
      <c r="G42" s="40"/>
      <c r="H42" s="221">
        <f t="shared" si="1"/>
        <v>377.05500000000001</v>
      </c>
    </row>
    <row r="43" spans="1:8" ht="24.95" customHeight="1">
      <c r="A43" s="39"/>
      <c r="B43" s="52">
        <v>37</v>
      </c>
      <c r="C43" s="125" t="s">
        <v>565</v>
      </c>
      <c r="D43" s="219">
        <v>201.60000000000002</v>
      </c>
      <c r="E43" s="41"/>
      <c r="F43" s="41">
        <f t="shared" si="2"/>
        <v>0</v>
      </c>
      <c r="G43" s="40"/>
      <c r="H43" s="221">
        <f t="shared" si="1"/>
        <v>191.52</v>
      </c>
    </row>
    <row r="44" spans="1:8" ht="24.95" customHeight="1">
      <c r="A44" s="39"/>
      <c r="B44" s="52">
        <v>38</v>
      </c>
      <c r="C44" s="125" t="s">
        <v>566</v>
      </c>
      <c r="D44" s="219">
        <v>396.90000000000003</v>
      </c>
      <c r="E44" s="41"/>
      <c r="F44" s="41">
        <f t="shared" si="2"/>
        <v>0</v>
      </c>
      <c r="G44" s="40"/>
      <c r="H44" s="221">
        <f t="shared" si="1"/>
        <v>377.05500000000001</v>
      </c>
    </row>
    <row r="45" spans="1:8" ht="24.95" customHeight="1">
      <c r="A45" s="39"/>
      <c r="B45" s="52">
        <v>39</v>
      </c>
      <c r="C45" s="125" t="s">
        <v>567</v>
      </c>
      <c r="D45" s="219">
        <v>201.60000000000002</v>
      </c>
      <c r="E45" s="41"/>
      <c r="F45" s="41">
        <f t="shared" si="2"/>
        <v>0</v>
      </c>
      <c r="G45" s="40"/>
      <c r="H45" s="221">
        <f t="shared" si="1"/>
        <v>191.52</v>
      </c>
    </row>
    <row r="46" spans="1:8" ht="24.95" customHeight="1">
      <c r="A46" s="39"/>
      <c r="B46" s="52">
        <v>40</v>
      </c>
      <c r="C46" s="125" t="s">
        <v>568</v>
      </c>
      <c r="D46" s="219">
        <v>396.90000000000003</v>
      </c>
      <c r="E46" s="41"/>
      <c r="F46" s="41">
        <f t="shared" si="2"/>
        <v>0</v>
      </c>
      <c r="G46" s="40"/>
      <c r="H46" s="221">
        <f t="shared" si="1"/>
        <v>377.05500000000001</v>
      </c>
    </row>
    <row r="47" spans="1:8" ht="24.95" customHeight="1">
      <c r="A47" s="39"/>
      <c r="B47" s="52">
        <v>41</v>
      </c>
      <c r="C47" s="125" t="s">
        <v>569</v>
      </c>
      <c r="D47" s="219">
        <v>201.60000000000002</v>
      </c>
      <c r="E47" s="41"/>
      <c r="F47" s="41">
        <f t="shared" si="2"/>
        <v>0</v>
      </c>
      <c r="G47" s="40"/>
      <c r="H47" s="221">
        <f t="shared" si="1"/>
        <v>191.52</v>
      </c>
    </row>
    <row r="48" spans="1:8" ht="24.95" customHeight="1">
      <c r="A48" s="39"/>
      <c r="B48" s="52">
        <v>42</v>
      </c>
      <c r="C48" s="125" t="s">
        <v>570</v>
      </c>
      <c r="D48" s="219">
        <v>396.90000000000003</v>
      </c>
      <c r="E48" s="41"/>
      <c r="F48" s="41">
        <f t="shared" si="2"/>
        <v>0</v>
      </c>
      <c r="G48" s="40"/>
      <c r="H48" s="221">
        <f t="shared" si="1"/>
        <v>377.05500000000001</v>
      </c>
    </row>
    <row r="49" spans="1:8" ht="24.95" customHeight="1">
      <c r="A49" s="39"/>
      <c r="B49" s="52">
        <v>43</v>
      </c>
      <c r="C49" s="125" t="s">
        <v>571</v>
      </c>
      <c r="D49" s="219">
        <v>201.60000000000002</v>
      </c>
      <c r="E49" s="41"/>
      <c r="F49" s="41">
        <f t="shared" si="2"/>
        <v>0</v>
      </c>
      <c r="G49" s="40"/>
      <c r="H49" s="221">
        <f t="shared" si="1"/>
        <v>191.52</v>
      </c>
    </row>
    <row r="50" spans="1:8" ht="24.95" customHeight="1">
      <c r="A50" s="39"/>
      <c r="B50" s="52">
        <v>44</v>
      </c>
      <c r="C50" s="125" t="s">
        <v>572</v>
      </c>
      <c r="D50" s="219">
        <v>396.90000000000003</v>
      </c>
      <c r="E50" s="41"/>
      <c r="F50" s="41">
        <f t="shared" si="2"/>
        <v>0</v>
      </c>
      <c r="G50" s="40"/>
      <c r="H50" s="221">
        <f t="shared" si="1"/>
        <v>377.05500000000001</v>
      </c>
    </row>
    <row r="51" spans="1:8" ht="24.95" customHeight="1">
      <c r="A51" s="39"/>
      <c r="B51" s="52">
        <v>45</v>
      </c>
      <c r="C51" s="125" t="s">
        <v>830</v>
      </c>
      <c r="D51" s="219">
        <v>390.6</v>
      </c>
      <c r="E51" s="41"/>
      <c r="F51" s="41">
        <f t="shared" si="2"/>
        <v>0</v>
      </c>
      <c r="G51" s="40"/>
      <c r="H51" s="221">
        <f t="shared" si="1"/>
        <v>371.07</v>
      </c>
    </row>
    <row r="52" spans="1:8" ht="24.95" customHeight="1">
      <c r="A52" s="39"/>
      <c r="B52" s="52">
        <v>46</v>
      </c>
      <c r="C52" s="309" t="s">
        <v>898</v>
      </c>
      <c r="D52" s="219">
        <v>288.75</v>
      </c>
      <c r="E52" s="41"/>
      <c r="F52" s="41">
        <f t="shared" si="2"/>
        <v>0</v>
      </c>
      <c r="G52" s="40"/>
      <c r="H52" s="221">
        <f t="shared" si="1"/>
        <v>274.3125</v>
      </c>
    </row>
    <row r="53" spans="1:8" ht="24.95" customHeight="1">
      <c r="A53" s="39"/>
      <c r="B53" s="52">
        <v>47</v>
      </c>
      <c r="C53" s="125" t="s">
        <v>899</v>
      </c>
      <c r="D53" s="219">
        <v>288.75</v>
      </c>
      <c r="E53" s="41"/>
      <c r="F53" s="41">
        <f t="shared" si="2"/>
        <v>0</v>
      </c>
      <c r="G53" s="40"/>
      <c r="H53" s="221">
        <f t="shared" si="1"/>
        <v>274.3125</v>
      </c>
    </row>
    <row r="54" spans="1:8" ht="24.95" customHeight="1">
      <c r="A54" s="39"/>
      <c r="B54" s="52">
        <v>48</v>
      </c>
      <c r="C54" s="125" t="s">
        <v>900</v>
      </c>
      <c r="D54" s="219">
        <v>288.75</v>
      </c>
      <c r="E54" s="41"/>
      <c r="F54" s="41">
        <f t="shared" si="2"/>
        <v>0</v>
      </c>
      <c r="G54" s="40"/>
      <c r="H54" s="221">
        <f t="shared" si="1"/>
        <v>274.3125</v>
      </c>
    </row>
    <row r="55" spans="1:8" ht="24.95" customHeight="1">
      <c r="A55" s="39"/>
      <c r="B55" s="52">
        <v>49</v>
      </c>
      <c r="C55" s="125" t="s">
        <v>901</v>
      </c>
      <c r="D55" s="219">
        <v>288.75</v>
      </c>
      <c r="E55" s="41"/>
      <c r="F55" s="41">
        <f t="shared" si="2"/>
        <v>0</v>
      </c>
      <c r="G55" s="40"/>
      <c r="H55" s="221">
        <f t="shared" si="1"/>
        <v>274.3125</v>
      </c>
    </row>
    <row r="56" spans="1:8" ht="24.95" customHeight="1">
      <c r="A56" s="39"/>
      <c r="B56" s="52">
        <v>50</v>
      </c>
      <c r="C56" s="125" t="s">
        <v>902</v>
      </c>
      <c r="D56" s="219">
        <v>288.75</v>
      </c>
      <c r="E56" s="41"/>
      <c r="F56" s="41">
        <f t="shared" si="2"/>
        <v>0</v>
      </c>
      <c r="G56" s="40"/>
      <c r="H56" s="221">
        <f t="shared" si="1"/>
        <v>274.3125</v>
      </c>
    </row>
    <row r="57" spans="1:8" ht="24.95" customHeight="1">
      <c r="A57" s="39"/>
      <c r="B57" s="52">
        <v>51</v>
      </c>
      <c r="C57" s="125" t="s">
        <v>903</v>
      </c>
      <c r="D57" s="219">
        <v>288.75</v>
      </c>
      <c r="E57" s="41"/>
      <c r="F57" s="41">
        <f t="shared" si="2"/>
        <v>0</v>
      </c>
      <c r="G57" s="40"/>
      <c r="H57" s="221">
        <f t="shared" si="1"/>
        <v>274.3125</v>
      </c>
    </row>
    <row r="58" spans="1:8" ht="24.95" customHeight="1">
      <c r="A58" s="39"/>
      <c r="B58" s="52">
        <v>52</v>
      </c>
      <c r="C58" s="125" t="s">
        <v>904</v>
      </c>
      <c r="D58" s="219">
        <v>288.75</v>
      </c>
      <c r="E58" s="41"/>
      <c r="F58" s="41">
        <f t="shared" si="2"/>
        <v>0</v>
      </c>
      <c r="G58" s="40"/>
      <c r="H58" s="221">
        <f t="shared" si="1"/>
        <v>274.3125</v>
      </c>
    </row>
    <row r="59" spans="1:8" ht="24.95" customHeight="1">
      <c r="A59" s="39"/>
      <c r="B59" s="52">
        <v>53</v>
      </c>
      <c r="C59" s="125" t="s">
        <v>905</v>
      </c>
      <c r="D59" s="219">
        <v>288.75</v>
      </c>
      <c r="E59" s="41"/>
      <c r="F59" s="41">
        <f t="shared" si="2"/>
        <v>0</v>
      </c>
      <c r="G59" s="40"/>
      <c r="H59" s="221">
        <f t="shared" si="1"/>
        <v>274.3125</v>
      </c>
    </row>
    <row r="60" spans="1:8" ht="24.95" customHeight="1">
      <c r="A60" s="39"/>
      <c r="B60" s="52">
        <v>54</v>
      </c>
      <c r="C60" s="125" t="s">
        <v>906</v>
      </c>
      <c r="D60" s="219">
        <v>288.75</v>
      </c>
      <c r="E60" s="41"/>
      <c r="F60" s="41">
        <f t="shared" si="2"/>
        <v>0</v>
      </c>
      <c r="G60" s="40"/>
      <c r="H60" s="221">
        <f t="shared" si="1"/>
        <v>274.3125</v>
      </c>
    </row>
    <row r="61" spans="1:8" ht="24.95" customHeight="1">
      <c r="A61" s="39"/>
      <c r="B61" s="52">
        <v>55</v>
      </c>
      <c r="C61" s="125" t="s">
        <v>907</v>
      </c>
      <c r="D61" s="219">
        <v>288.75</v>
      </c>
      <c r="E61" s="41"/>
      <c r="F61" s="41">
        <f t="shared" si="2"/>
        <v>0</v>
      </c>
      <c r="G61" s="40"/>
      <c r="H61" s="221">
        <f t="shared" si="1"/>
        <v>274.3125</v>
      </c>
    </row>
    <row r="62" spans="1:8" ht="24.95" customHeight="1">
      <c r="A62" s="39"/>
      <c r="B62" s="52">
        <v>56</v>
      </c>
      <c r="C62" s="125" t="s">
        <v>908</v>
      </c>
      <c r="D62" s="219">
        <v>288.75</v>
      </c>
      <c r="E62" s="41"/>
      <c r="F62" s="41">
        <f t="shared" si="2"/>
        <v>0</v>
      </c>
      <c r="G62" s="40"/>
      <c r="H62" s="221">
        <f t="shared" si="1"/>
        <v>274.3125</v>
      </c>
    </row>
    <row r="63" spans="1:8" ht="24.95" customHeight="1">
      <c r="A63" s="39"/>
      <c r="B63" s="52">
        <v>57</v>
      </c>
      <c r="C63" s="125" t="s">
        <v>909</v>
      </c>
      <c r="D63" s="219">
        <v>288.75</v>
      </c>
      <c r="E63" s="41"/>
      <c r="F63" s="41">
        <f t="shared" si="2"/>
        <v>0</v>
      </c>
      <c r="G63" s="40"/>
      <c r="H63" s="221">
        <f t="shared" si="1"/>
        <v>274.3125</v>
      </c>
    </row>
    <row r="64" spans="1:8" ht="24.95" customHeight="1">
      <c r="A64" s="39"/>
      <c r="B64" s="52">
        <v>58</v>
      </c>
      <c r="C64" s="125" t="s">
        <v>808</v>
      </c>
      <c r="D64" s="219">
        <v>144.9</v>
      </c>
      <c r="E64" s="41"/>
      <c r="F64" s="41">
        <f t="shared" si="2"/>
        <v>0</v>
      </c>
      <c r="G64" s="40"/>
      <c r="H64" s="221">
        <f t="shared" si="1"/>
        <v>137.655</v>
      </c>
    </row>
    <row r="65" spans="1:8" ht="24.95" customHeight="1">
      <c r="A65" s="39"/>
      <c r="B65" s="52">
        <v>59</v>
      </c>
      <c r="C65" s="125" t="s">
        <v>831</v>
      </c>
      <c r="D65" s="219">
        <v>342.71999999999997</v>
      </c>
      <c r="E65" s="41"/>
      <c r="F65" s="41">
        <f t="shared" si="2"/>
        <v>0</v>
      </c>
      <c r="G65" s="40"/>
      <c r="H65" s="221">
        <f t="shared" si="1"/>
        <v>325.58399999999995</v>
      </c>
    </row>
    <row r="66" spans="1:8" ht="24.95" customHeight="1">
      <c r="A66" s="39"/>
      <c r="B66" s="52">
        <v>60</v>
      </c>
      <c r="C66" s="125" t="s">
        <v>574</v>
      </c>
      <c r="D66" s="219">
        <v>686.7</v>
      </c>
      <c r="E66" s="41"/>
      <c r="F66" s="41">
        <f t="shared" si="2"/>
        <v>0</v>
      </c>
      <c r="G66" s="40"/>
      <c r="H66" s="221">
        <f t="shared" si="1"/>
        <v>652.36500000000001</v>
      </c>
    </row>
    <row r="67" spans="1:8" ht="24.95" customHeight="1">
      <c r="A67" s="39"/>
      <c r="B67" s="52">
        <v>61</v>
      </c>
      <c r="C67" s="125" t="s">
        <v>803</v>
      </c>
      <c r="D67" s="219">
        <v>129.78</v>
      </c>
      <c r="E67" s="41"/>
      <c r="F67" s="41">
        <f t="shared" si="2"/>
        <v>0</v>
      </c>
      <c r="G67" s="40"/>
      <c r="H67" s="221">
        <f t="shared" si="1"/>
        <v>123.291</v>
      </c>
    </row>
    <row r="68" spans="1:8" ht="24.95" customHeight="1">
      <c r="A68" s="39"/>
      <c r="B68" s="52">
        <v>62</v>
      </c>
      <c r="C68" s="125" t="s">
        <v>832</v>
      </c>
      <c r="D68" s="219">
        <v>144.9</v>
      </c>
      <c r="E68" s="41"/>
      <c r="F68" s="41">
        <f t="shared" si="2"/>
        <v>0</v>
      </c>
      <c r="G68" s="40"/>
      <c r="H68" s="221">
        <f t="shared" si="1"/>
        <v>137.655</v>
      </c>
    </row>
    <row r="69" spans="1:8" ht="24.95" customHeight="1">
      <c r="A69" s="39"/>
      <c r="B69" s="52">
        <v>63</v>
      </c>
      <c r="C69" s="125" t="s">
        <v>833</v>
      </c>
      <c r="D69" s="219">
        <v>356.58</v>
      </c>
      <c r="E69" s="41"/>
      <c r="F69" s="41">
        <f t="shared" si="2"/>
        <v>0</v>
      </c>
      <c r="G69" s="40"/>
      <c r="H69" s="221">
        <f t="shared" si="1"/>
        <v>338.75099999999998</v>
      </c>
    </row>
    <row r="70" spans="1:8" ht="24.95" customHeight="1">
      <c r="A70" s="39"/>
      <c r="B70" s="52">
        <v>64</v>
      </c>
      <c r="C70" s="125" t="s">
        <v>834</v>
      </c>
      <c r="D70" s="219">
        <v>718.2</v>
      </c>
      <c r="E70" s="41"/>
      <c r="F70" s="41">
        <f t="shared" si="2"/>
        <v>0</v>
      </c>
      <c r="G70" s="40"/>
      <c r="H70" s="221">
        <f t="shared" ref="H70:H95" si="3">D70*0.95</f>
        <v>682.29</v>
      </c>
    </row>
    <row r="71" spans="1:8" ht="24.95" customHeight="1">
      <c r="A71" s="39"/>
      <c r="B71" s="52">
        <v>65</v>
      </c>
      <c r="C71" s="125" t="s">
        <v>804</v>
      </c>
      <c r="D71" s="219">
        <v>132.30000000000001</v>
      </c>
      <c r="E71" s="41"/>
      <c r="F71" s="41">
        <f t="shared" si="2"/>
        <v>0</v>
      </c>
      <c r="G71" s="40"/>
      <c r="H71" s="221">
        <f t="shared" si="3"/>
        <v>125.685</v>
      </c>
    </row>
    <row r="72" spans="1:8" ht="24.95" customHeight="1">
      <c r="A72" s="39"/>
      <c r="B72" s="52">
        <v>66</v>
      </c>
      <c r="C72" s="125" t="s">
        <v>835</v>
      </c>
      <c r="D72" s="219">
        <v>144.9</v>
      </c>
      <c r="E72" s="41"/>
      <c r="F72" s="41">
        <f t="shared" si="2"/>
        <v>0</v>
      </c>
      <c r="G72" s="40"/>
      <c r="H72" s="221">
        <f t="shared" si="3"/>
        <v>137.655</v>
      </c>
    </row>
    <row r="73" spans="1:8" ht="24.95" customHeight="1">
      <c r="A73" s="39"/>
      <c r="B73" s="52">
        <v>67</v>
      </c>
      <c r="C73" s="125" t="s">
        <v>836</v>
      </c>
      <c r="D73" s="219">
        <v>356.58</v>
      </c>
      <c r="E73" s="41"/>
      <c r="F73" s="41">
        <f t="shared" si="2"/>
        <v>0</v>
      </c>
      <c r="G73" s="40"/>
      <c r="H73" s="221">
        <f t="shared" si="3"/>
        <v>338.75099999999998</v>
      </c>
    </row>
    <row r="74" spans="1:8" ht="24.95" customHeight="1">
      <c r="A74" s="39"/>
      <c r="B74" s="52">
        <v>68</v>
      </c>
      <c r="C74" s="125" t="s">
        <v>837</v>
      </c>
      <c r="D74" s="219">
        <v>718.2</v>
      </c>
      <c r="E74" s="41"/>
      <c r="F74" s="41">
        <f t="shared" si="2"/>
        <v>0</v>
      </c>
      <c r="G74" s="40"/>
      <c r="H74" s="221">
        <f t="shared" si="3"/>
        <v>682.29</v>
      </c>
    </row>
    <row r="75" spans="1:8" ht="24.95" customHeight="1">
      <c r="A75" s="39"/>
      <c r="B75" s="52">
        <v>69</v>
      </c>
      <c r="C75" s="125" t="s">
        <v>805</v>
      </c>
      <c r="D75" s="219">
        <v>132.30000000000001</v>
      </c>
      <c r="E75" s="41"/>
      <c r="F75" s="41">
        <f t="shared" si="2"/>
        <v>0</v>
      </c>
      <c r="G75" s="40"/>
      <c r="H75" s="221">
        <f t="shared" si="3"/>
        <v>125.685</v>
      </c>
    </row>
    <row r="76" spans="1:8" ht="24.95" customHeight="1">
      <c r="A76" s="39"/>
      <c r="B76" s="52">
        <v>70</v>
      </c>
      <c r="C76" s="125" t="s">
        <v>838</v>
      </c>
      <c r="D76" s="219">
        <v>144.9</v>
      </c>
      <c r="E76" s="41"/>
      <c r="F76" s="41">
        <f t="shared" si="2"/>
        <v>0</v>
      </c>
      <c r="G76" s="40"/>
      <c r="H76" s="221">
        <f t="shared" si="3"/>
        <v>137.655</v>
      </c>
    </row>
    <row r="77" spans="1:8" ht="24.95" customHeight="1">
      <c r="A77" s="39"/>
      <c r="B77" s="52">
        <v>71</v>
      </c>
      <c r="C77" s="125" t="s">
        <v>839</v>
      </c>
      <c r="D77" s="219">
        <v>356.58</v>
      </c>
      <c r="E77" s="41"/>
      <c r="F77" s="41">
        <f t="shared" si="2"/>
        <v>0</v>
      </c>
      <c r="G77" s="40"/>
      <c r="H77" s="221">
        <f t="shared" si="3"/>
        <v>338.75099999999998</v>
      </c>
    </row>
    <row r="78" spans="1:8" ht="24.95" customHeight="1">
      <c r="A78" s="39"/>
      <c r="B78" s="52">
        <v>72</v>
      </c>
      <c r="C78" s="125" t="s">
        <v>840</v>
      </c>
      <c r="D78" s="219">
        <v>718.2</v>
      </c>
      <c r="E78" s="41"/>
      <c r="F78" s="41">
        <f t="shared" si="2"/>
        <v>0</v>
      </c>
      <c r="G78" s="40"/>
      <c r="H78" s="221">
        <f t="shared" si="3"/>
        <v>682.29</v>
      </c>
    </row>
    <row r="79" spans="1:8" ht="24.95" customHeight="1">
      <c r="A79" s="39"/>
      <c r="B79" s="52">
        <v>73</v>
      </c>
      <c r="C79" s="125" t="s">
        <v>806</v>
      </c>
      <c r="D79" s="219">
        <v>132.30000000000001</v>
      </c>
      <c r="E79" s="41"/>
      <c r="F79" s="41">
        <f t="shared" si="2"/>
        <v>0</v>
      </c>
      <c r="G79" s="40"/>
      <c r="H79" s="221">
        <f t="shared" si="3"/>
        <v>125.685</v>
      </c>
    </row>
    <row r="80" spans="1:8" ht="24.95" customHeight="1">
      <c r="A80" s="39"/>
      <c r="B80" s="52">
        <v>74</v>
      </c>
      <c r="C80" s="125" t="s">
        <v>841</v>
      </c>
      <c r="D80" s="219">
        <v>144.9</v>
      </c>
      <c r="E80" s="41"/>
      <c r="F80" s="41">
        <f t="shared" si="2"/>
        <v>0</v>
      </c>
      <c r="G80" s="40"/>
      <c r="H80" s="221">
        <f t="shared" si="3"/>
        <v>137.655</v>
      </c>
    </row>
    <row r="81" spans="1:8" ht="24.95" customHeight="1">
      <c r="A81" s="39"/>
      <c r="B81" s="52">
        <v>75</v>
      </c>
      <c r="C81" s="125" t="s">
        <v>842</v>
      </c>
      <c r="D81" s="219">
        <v>356.58</v>
      </c>
      <c r="E81" s="41"/>
      <c r="F81" s="41">
        <f t="shared" si="2"/>
        <v>0</v>
      </c>
      <c r="G81" s="40"/>
      <c r="H81" s="221">
        <f t="shared" si="3"/>
        <v>338.75099999999998</v>
      </c>
    </row>
    <row r="82" spans="1:8" ht="24.95" customHeight="1">
      <c r="A82" s="39"/>
      <c r="B82" s="52">
        <v>76</v>
      </c>
      <c r="C82" s="125" t="s">
        <v>843</v>
      </c>
      <c r="D82" s="219">
        <v>718.2</v>
      </c>
      <c r="E82" s="41"/>
      <c r="F82" s="41">
        <f t="shared" ref="F82:F95" si="4">D82*E82</f>
        <v>0</v>
      </c>
      <c r="G82" s="40"/>
      <c r="H82" s="221">
        <f t="shared" si="3"/>
        <v>682.29</v>
      </c>
    </row>
    <row r="83" spans="1:8" ht="24.95" customHeight="1">
      <c r="A83" s="39"/>
      <c r="B83" s="52">
        <v>77</v>
      </c>
      <c r="C83" s="125" t="s">
        <v>807</v>
      </c>
      <c r="D83" s="219">
        <v>132.30000000000001</v>
      </c>
      <c r="E83" s="41"/>
      <c r="F83" s="41">
        <f t="shared" si="4"/>
        <v>0</v>
      </c>
      <c r="G83" s="40"/>
      <c r="H83" s="221">
        <f t="shared" si="3"/>
        <v>125.685</v>
      </c>
    </row>
    <row r="84" spans="1:8" ht="24.95" customHeight="1">
      <c r="A84" s="39"/>
      <c r="B84" s="52">
        <v>78</v>
      </c>
      <c r="C84" s="125" t="s">
        <v>573</v>
      </c>
      <c r="D84" s="219">
        <v>638.82000000000005</v>
      </c>
      <c r="E84" s="41"/>
      <c r="F84" s="41">
        <f t="shared" si="4"/>
        <v>0</v>
      </c>
      <c r="G84" s="40"/>
      <c r="H84" s="221">
        <f t="shared" si="3"/>
        <v>606.87900000000002</v>
      </c>
    </row>
    <row r="85" spans="1:8" ht="24.95" customHeight="1">
      <c r="A85" s="39"/>
      <c r="B85" s="52">
        <v>79</v>
      </c>
      <c r="C85" s="125" t="s">
        <v>575</v>
      </c>
      <c r="D85" s="219">
        <v>637.55999999999995</v>
      </c>
      <c r="E85" s="41"/>
      <c r="F85" s="41">
        <f t="shared" si="4"/>
        <v>0</v>
      </c>
      <c r="G85" s="40"/>
      <c r="H85" s="221">
        <f t="shared" si="3"/>
        <v>605.6819999999999</v>
      </c>
    </row>
    <row r="86" spans="1:8" ht="24.95" customHeight="1">
      <c r="A86" s="39"/>
      <c r="B86" s="52">
        <v>80</v>
      </c>
      <c r="C86" s="125" t="s">
        <v>576</v>
      </c>
      <c r="D86" s="219">
        <v>248.22</v>
      </c>
      <c r="E86" s="41"/>
      <c r="F86" s="41">
        <f t="shared" si="4"/>
        <v>0</v>
      </c>
      <c r="G86" s="40"/>
      <c r="H86" s="221">
        <f t="shared" si="3"/>
        <v>235.809</v>
      </c>
    </row>
    <row r="87" spans="1:8" ht="24.95" customHeight="1">
      <c r="A87" s="39"/>
      <c r="B87" s="52">
        <v>81</v>
      </c>
      <c r="C87" s="125" t="s">
        <v>646</v>
      </c>
      <c r="D87" s="219">
        <v>294.84000000000003</v>
      </c>
      <c r="E87" s="41"/>
      <c r="F87" s="41">
        <f t="shared" si="4"/>
        <v>0</v>
      </c>
      <c r="G87" s="40"/>
      <c r="H87" s="221">
        <f t="shared" si="3"/>
        <v>280.09800000000001</v>
      </c>
    </row>
    <row r="88" spans="1:8" ht="24.95" customHeight="1">
      <c r="A88" s="39"/>
      <c r="B88" s="52">
        <v>82</v>
      </c>
      <c r="C88" s="125" t="s">
        <v>809</v>
      </c>
      <c r="D88" s="219">
        <v>309.95999999999998</v>
      </c>
      <c r="E88" s="41"/>
      <c r="F88" s="41">
        <f t="shared" si="4"/>
        <v>0</v>
      </c>
      <c r="G88" s="40"/>
      <c r="H88" s="221">
        <f t="shared" si="3"/>
        <v>294.46199999999999</v>
      </c>
    </row>
    <row r="89" spans="1:8" ht="24.95" customHeight="1">
      <c r="A89" s="39"/>
      <c r="B89" s="52">
        <v>83</v>
      </c>
      <c r="C89" s="125" t="s">
        <v>647</v>
      </c>
      <c r="D89" s="219">
        <v>294.84000000000003</v>
      </c>
      <c r="E89" s="41"/>
      <c r="F89" s="41">
        <f t="shared" si="4"/>
        <v>0</v>
      </c>
      <c r="G89" s="40"/>
      <c r="H89" s="221">
        <f t="shared" si="3"/>
        <v>280.09800000000001</v>
      </c>
    </row>
    <row r="90" spans="1:8" ht="24.95" customHeight="1">
      <c r="A90" s="39"/>
      <c r="B90" s="52">
        <v>84</v>
      </c>
      <c r="C90" s="125" t="s">
        <v>810</v>
      </c>
      <c r="D90" s="219">
        <v>309.95999999999998</v>
      </c>
      <c r="E90" s="41"/>
      <c r="F90" s="41">
        <f t="shared" si="4"/>
        <v>0</v>
      </c>
      <c r="G90" s="40"/>
      <c r="H90" s="221">
        <f t="shared" si="3"/>
        <v>294.46199999999999</v>
      </c>
    </row>
    <row r="91" spans="1:8" ht="30.75" customHeight="1">
      <c r="A91" s="39"/>
      <c r="B91" s="52">
        <v>85</v>
      </c>
      <c r="C91" s="125" t="s">
        <v>648</v>
      </c>
      <c r="D91" s="219">
        <v>294.84000000000003</v>
      </c>
      <c r="E91" s="41"/>
      <c r="F91" s="41">
        <f t="shared" si="4"/>
        <v>0</v>
      </c>
      <c r="G91" s="40"/>
      <c r="H91" s="221">
        <f t="shared" si="3"/>
        <v>280.09800000000001</v>
      </c>
    </row>
    <row r="92" spans="1:8" ht="33.75" customHeight="1">
      <c r="A92" s="39"/>
      <c r="B92" s="52">
        <v>86</v>
      </c>
      <c r="C92" s="125" t="s">
        <v>649</v>
      </c>
      <c r="D92" s="219">
        <v>294.84000000000003</v>
      </c>
      <c r="E92" s="41"/>
      <c r="F92" s="41">
        <f t="shared" si="4"/>
        <v>0</v>
      </c>
      <c r="G92" s="40"/>
      <c r="H92" s="221">
        <f t="shared" si="3"/>
        <v>280.09800000000001</v>
      </c>
    </row>
    <row r="93" spans="1:8" ht="30.75" customHeight="1">
      <c r="A93" s="39"/>
      <c r="B93" s="52">
        <v>87</v>
      </c>
      <c r="C93" s="125" t="s">
        <v>811</v>
      </c>
      <c r="D93" s="219">
        <v>309.95999999999998</v>
      </c>
      <c r="E93" s="41"/>
      <c r="F93" s="41">
        <f t="shared" si="4"/>
        <v>0</v>
      </c>
      <c r="G93" s="40"/>
      <c r="H93" s="221">
        <f t="shared" si="3"/>
        <v>294.46199999999999</v>
      </c>
    </row>
    <row r="94" spans="1:8" ht="36.75" customHeight="1">
      <c r="A94" s="39"/>
      <c r="B94" s="52">
        <v>88</v>
      </c>
      <c r="C94" s="125" t="s">
        <v>650</v>
      </c>
      <c r="D94" s="219">
        <v>294.84000000000003</v>
      </c>
      <c r="E94" s="41"/>
      <c r="F94" s="41">
        <f t="shared" si="4"/>
        <v>0</v>
      </c>
      <c r="G94" s="40"/>
      <c r="H94" s="221">
        <f t="shared" si="3"/>
        <v>280.09800000000001</v>
      </c>
    </row>
    <row r="95" spans="1:8" ht="34.5" customHeight="1">
      <c r="A95" s="39"/>
      <c r="B95" s="52">
        <v>89</v>
      </c>
      <c r="C95" s="125" t="s">
        <v>812</v>
      </c>
      <c r="D95" s="219">
        <v>309.95999999999998</v>
      </c>
      <c r="E95" s="41"/>
      <c r="F95" s="41">
        <f t="shared" si="4"/>
        <v>0</v>
      </c>
      <c r="G95" s="40"/>
      <c r="H95" s="221">
        <f t="shared" si="3"/>
        <v>294.46199999999999</v>
      </c>
    </row>
    <row r="96" spans="1:8" ht="24.95" customHeight="1">
      <c r="A96" s="39"/>
      <c r="B96" s="205"/>
      <c r="C96" s="207" t="s">
        <v>53</v>
      </c>
      <c r="D96" s="205"/>
      <c r="E96" s="206"/>
      <c r="F96" s="206">
        <f>SUM(F7:F95)</f>
        <v>0</v>
      </c>
      <c r="G96" s="40"/>
      <c r="H96" s="40"/>
    </row>
    <row r="97" spans="5:5" ht="24.95" customHeight="1"/>
    <row r="98" spans="5:5" ht="24.95" customHeight="1">
      <c r="E98" s="91" t="str">
        <f>D1</f>
        <v>Вернуться на главную страницу</v>
      </c>
    </row>
    <row r="99" spans="5:5" ht="24.95" customHeight="1"/>
    <row r="100" spans="5:5" ht="24.95" customHeight="1"/>
    <row r="101" spans="5:5" ht="24.95" customHeight="1"/>
    <row r="102" spans="5:5" ht="24.95" customHeight="1"/>
    <row r="103" spans="5:5" ht="24.95" customHeight="1"/>
    <row r="104" spans="5:5" ht="24.95" customHeight="1"/>
    <row r="105" spans="5:5" ht="24.95" customHeight="1"/>
    <row r="106" spans="5:5" ht="24.95" customHeight="1"/>
    <row r="107" spans="5:5" ht="24.95" customHeight="1"/>
    <row r="108" spans="5:5" ht="24.95" customHeight="1"/>
    <row r="109" spans="5:5" ht="24.95" customHeight="1"/>
    <row r="110" spans="5:5" ht="24.95" customHeight="1"/>
    <row r="111" spans="5:5" ht="24.95" customHeight="1"/>
    <row r="112" spans="5:5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</sheetData>
  <mergeCells count="2">
    <mergeCell ref="C4:F4"/>
    <mergeCell ref="D1:F1"/>
  </mergeCells>
  <hyperlinks>
    <hyperlink ref="D1" location="'Главная '!A1" display="Вернуться на главную страницу"/>
    <hyperlink ref="E98" location="'Главная '!A1" display="'Главная '!A1"/>
  </hyperlink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1"/>
  <sheetViews>
    <sheetView topLeftCell="A28" workbookViewId="0">
      <selection activeCell="A41" sqref="A41"/>
    </sheetView>
  </sheetViews>
  <sheetFormatPr defaultRowHeight="15"/>
  <cols>
    <col min="1" max="1" width="66.85546875" customWidth="1"/>
    <col min="3" max="3" width="15.5703125" customWidth="1"/>
    <col min="4" max="4" width="12.7109375" customWidth="1"/>
    <col min="5" max="5" width="11.42578125" customWidth="1"/>
  </cols>
  <sheetData>
    <row r="1" spans="1:6" ht="45">
      <c r="A1" s="95" t="s">
        <v>3</v>
      </c>
      <c r="B1" s="3"/>
      <c r="C1" s="86" t="s">
        <v>77</v>
      </c>
      <c r="D1" s="4"/>
      <c r="E1" s="5"/>
    </row>
    <row r="2" spans="1:6">
      <c r="A2" s="6"/>
      <c r="B2" s="3"/>
      <c r="C2" s="3"/>
      <c r="D2" s="4"/>
      <c r="E2" s="5"/>
    </row>
    <row r="3" spans="1:6">
      <c r="A3" s="6" t="s">
        <v>4</v>
      </c>
      <c r="B3" s="3"/>
      <c r="C3" s="3"/>
      <c r="D3" s="4"/>
      <c r="E3" s="5"/>
    </row>
    <row r="4" spans="1:6">
      <c r="A4" s="7" t="s">
        <v>132</v>
      </c>
      <c r="B4" s="3"/>
      <c r="C4" s="3"/>
      <c r="D4" s="4"/>
      <c r="E4" s="5"/>
    </row>
    <row r="5" spans="1:6">
      <c r="A5" s="7" t="s">
        <v>5</v>
      </c>
      <c r="B5" s="3"/>
      <c r="C5" s="3"/>
      <c r="D5" s="4"/>
      <c r="E5" s="5"/>
    </row>
    <row r="6" spans="1:6">
      <c r="A6" s="7"/>
      <c r="B6" s="3"/>
      <c r="C6" s="3"/>
      <c r="D6" s="4"/>
      <c r="E6" s="5"/>
    </row>
    <row r="7" spans="1:6">
      <c r="A7" s="316" t="s">
        <v>80</v>
      </c>
      <c r="B7" s="317"/>
      <c r="C7" s="317"/>
      <c r="D7" s="317"/>
      <c r="E7" s="317"/>
    </row>
    <row r="8" spans="1:6">
      <c r="A8" s="318" t="s">
        <v>130</v>
      </c>
      <c r="B8" s="319"/>
      <c r="C8" s="319"/>
      <c r="D8" s="319"/>
      <c r="E8" s="319"/>
    </row>
    <row r="9" spans="1:6">
      <c r="A9" s="8" t="s">
        <v>7</v>
      </c>
      <c r="B9" s="320"/>
      <c r="C9" s="321"/>
      <c r="D9" s="321"/>
      <c r="E9" s="322"/>
    </row>
    <row r="10" spans="1:6" ht="15.75" thickBot="1">
      <c r="A10" s="201" t="s">
        <v>8</v>
      </c>
      <c r="B10" s="339"/>
      <c r="C10" s="340"/>
      <c r="D10" s="340"/>
      <c r="E10" s="341"/>
    </row>
    <row r="11" spans="1:6" ht="42.75" thickBot="1">
      <c r="A11" s="202" t="s">
        <v>521</v>
      </c>
      <c r="B11" s="105" t="s">
        <v>9</v>
      </c>
      <c r="C11" s="105" t="s">
        <v>10</v>
      </c>
      <c r="D11" s="203" t="s">
        <v>11</v>
      </c>
      <c r="E11" s="223" t="s">
        <v>12</v>
      </c>
      <c r="F11" s="230" t="s">
        <v>655</v>
      </c>
    </row>
    <row r="12" spans="1:6" ht="17.25">
      <c r="A12" s="204" t="s">
        <v>522</v>
      </c>
      <c r="B12" s="199">
        <v>100</v>
      </c>
      <c r="C12" s="199">
        <v>118</v>
      </c>
      <c r="D12" s="200"/>
      <c r="E12" s="224">
        <f>C12*D12</f>
        <v>0</v>
      </c>
      <c r="F12" s="229">
        <v>110</v>
      </c>
    </row>
    <row r="13" spans="1:6" ht="17.25">
      <c r="A13" s="204" t="s">
        <v>523</v>
      </c>
      <c r="B13" s="195">
        <v>100</v>
      </c>
      <c r="C13" s="199">
        <v>118</v>
      </c>
      <c r="D13" s="196"/>
      <c r="E13" s="224">
        <f t="shared" ref="E13:E20" si="0">C13*D13</f>
        <v>0</v>
      </c>
      <c r="F13" s="229">
        <v>110</v>
      </c>
    </row>
    <row r="14" spans="1:6" ht="17.25">
      <c r="A14" s="204" t="s">
        <v>524</v>
      </c>
      <c r="B14" s="195">
        <v>100</v>
      </c>
      <c r="C14" s="199">
        <v>118</v>
      </c>
      <c r="D14" s="196"/>
      <c r="E14" s="224">
        <f t="shared" si="0"/>
        <v>0</v>
      </c>
      <c r="F14" s="229">
        <v>110</v>
      </c>
    </row>
    <row r="15" spans="1:6" ht="17.25">
      <c r="A15" s="204" t="s">
        <v>525</v>
      </c>
      <c r="B15" s="195">
        <v>100</v>
      </c>
      <c r="C15" s="199">
        <v>118</v>
      </c>
      <c r="D15" s="196"/>
      <c r="E15" s="224">
        <f t="shared" si="0"/>
        <v>0</v>
      </c>
      <c r="F15" s="229">
        <v>110</v>
      </c>
    </row>
    <row r="16" spans="1:6" ht="17.25">
      <c r="A16" s="204" t="s">
        <v>526</v>
      </c>
      <c r="B16" s="195">
        <v>100</v>
      </c>
      <c r="C16" s="199">
        <v>118</v>
      </c>
      <c r="D16" s="196"/>
      <c r="E16" s="224">
        <f t="shared" si="0"/>
        <v>0</v>
      </c>
      <c r="F16" s="229">
        <v>110</v>
      </c>
    </row>
    <row r="17" spans="1:6" ht="17.25">
      <c r="A17" s="222" t="s">
        <v>634</v>
      </c>
      <c r="B17" s="195">
        <v>100</v>
      </c>
      <c r="C17" s="199">
        <v>118</v>
      </c>
      <c r="D17" s="198"/>
      <c r="E17" s="224">
        <f t="shared" si="0"/>
        <v>0</v>
      </c>
      <c r="F17" s="229">
        <v>110</v>
      </c>
    </row>
    <row r="18" spans="1:6" ht="17.25">
      <c r="A18" s="222" t="s">
        <v>635</v>
      </c>
      <c r="B18" s="195">
        <v>100</v>
      </c>
      <c r="C18" s="199">
        <v>118</v>
      </c>
      <c r="D18" s="198"/>
      <c r="E18" s="224">
        <f t="shared" si="0"/>
        <v>0</v>
      </c>
      <c r="F18" s="229">
        <v>110</v>
      </c>
    </row>
    <row r="19" spans="1:6" ht="17.25">
      <c r="A19" s="222" t="s">
        <v>636</v>
      </c>
      <c r="B19" s="195">
        <v>100</v>
      </c>
      <c r="C19" s="199">
        <v>118</v>
      </c>
      <c r="D19" s="198"/>
      <c r="E19" s="224">
        <f t="shared" si="0"/>
        <v>0</v>
      </c>
      <c r="F19" s="229">
        <v>110</v>
      </c>
    </row>
    <row r="20" spans="1:6" ht="35.25" thickBot="1">
      <c r="A20" s="222" t="s">
        <v>827</v>
      </c>
      <c r="B20" s="197">
        <v>100</v>
      </c>
      <c r="C20" s="199">
        <v>118</v>
      </c>
      <c r="D20" s="198"/>
      <c r="E20" s="224">
        <f t="shared" si="0"/>
        <v>0</v>
      </c>
      <c r="F20" s="229">
        <v>110</v>
      </c>
    </row>
    <row r="21" spans="1:6" ht="39" thickBot="1">
      <c r="A21" s="194" t="s">
        <v>520</v>
      </c>
      <c r="B21" s="9" t="s">
        <v>9</v>
      </c>
      <c r="C21" s="9" t="s">
        <v>10</v>
      </c>
      <c r="D21" s="10" t="s">
        <v>11</v>
      </c>
      <c r="E21" s="225" t="s">
        <v>12</v>
      </c>
      <c r="F21" s="300" t="s">
        <v>655</v>
      </c>
    </row>
    <row r="22" spans="1:6" ht="15.75" thickBot="1">
      <c r="A22" s="125" t="s">
        <v>621</v>
      </c>
      <c r="B22" s="131">
        <v>120</v>
      </c>
      <c r="C22" s="303">
        <v>255</v>
      </c>
      <c r="D22" s="132">
        <v>0</v>
      </c>
      <c r="E22" s="226">
        <f>C22*D22</f>
        <v>0</v>
      </c>
      <c r="F22" s="302">
        <f>C22*0.93</f>
        <v>237.15</v>
      </c>
    </row>
    <row r="23" spans="1:6" ht="15.75" thickBot="1">
      <c r="A23" s="125" t="s">
        <v>622</v>
      </c>
      <c r="B23" s="131">
        <v>100</v>
      </c>
      <c r="C23" s="304">
        <v>390</v>
      </c>
      <c r="D23" s="132">
        <v>0</v>
      </c>
      <c r="E23" s="226">
        <f t="shared" ref="E23:E28" si="1">C23*D23</f>
        <v>0</v>
      </c>
      <c r="F23" s="302">
        <f t="shared" ref="F23:F30" si="2">C23*0.93</f>
        <v>362.70000000000005</v>
      </c>
    </row>
    <row r="24" spans="1:6" ht="15.75" thickBot="1">
      <c r="A24" s="125" t="s">
        <v>623</v>
      </c>
      <c r="B24" s="131">
        <v>120</v>
      </c>
      <c r="C24" s="304">
        <v>280</v>
      </c>
      <c r="D24" s="132">
        <v>0</v>
      </c>
      <c r="E24" s="226">
        <f t="shared" si="1"/>
        <v>0</v>
      </c>
      <c r="F24" s="302">
        <f t="shared" si="2"/>
        <v>260.40000000000003</v>
      </c>
    </row>
    <row r="25" spans="1:6" ht="15.75" thickBot="1">
      <c r="A25" s="125" t="s">
        <v>624</v>
      </c>
      <c r="B25" s="131">
        <v>120</v>
      </c>
      <c r="C25" s="304">
        <v>275</v>
      </c>
      <c r="D25" s="132">
        <v>0</v>
      </c>
      <c r="E25" s="226">
        <f t="shared" si="1"/>
        <v>0</v>
      </c>
      <c r="F25" s="302">
        <f t="shared" si="2"/>
        <v>255.75</v>
      </c>
    </row>
    <row r="26" spans="1:6" ht="15.75" thickBot="1">
      <c r="A26" s="125" t="s">
        <v>625</v>
      </c>
      <c r="B26" s="131">
        <v>150</v>
      </c>
      <c r="C26" s="304">
        <v>295</v>
      </c>
      <c r="D26" s="132">
        <v>0</v>
      </c>
      <c r="E26" s="226">
        <f t="shared" si="1"/>
        <v>0</v>
      </c>
      <c r="F26" s="302">
        <f t="shared" si="2"/>
        <v>274.35000000000002</v>
      </c>
    </row>
    <row r="27" spans="1:6" ht="15.75" thickBot="1">
      <c r="A27" s="125" t="s">
        <v>626</v>
      </c>
      <c r="B27" s="131">
        <v>120</v>
      </c>
      <c r="C27" s="304">
        <v>355</v>
      </c>
      <c r="D27" s="132">
        <v>0</v>
      </c>
      <c r="E27" s="226">
        <f t="shared" si="1"/>
        <v>0</v>
      </c>
      <c r="F27" s="302">
        <f t="shared" si="2"/>
        <v>330.15000000000003</v>
      </c>
    </row>
    <row r="28" spans="1:6" ht="15.75" customHeight="1" thickBot="1">
      <c r="A28" s="125" t="s">
        <v>627</v>
      </c>
      <c r="B28" s="131">
        <v>150</v>
      </c>
      <c r="C28" s="304">
        <v>210</v>
      </c>
      <c r="D28" s="132">
        <v>0</v>
      </c>
      <c r="E28" s="226">
        <f t="shared" si="1"/>
        <v>0</v>
      </c>
      <c r="F28" s="302">
        <f t="shared" si="2"/>
        <v>195.3</v>
      </c>
    </row>
    <row r="29" spans="1:6" ht="15.75" customHeight="1" thickBot="1">
      <c r="A29" s="125" t="s">
        <v>628</v>
      </c>
      <c r="B29" s="131">
        <v>70</v>
      </c>
      <c r="C29" s="304">
        <v>240</v>
      </c>
      <c r="D29" s="132">
        <v>0</v>
      </c>
      <c r="E29" s="226">
        <f>C29*D29</f>
        <v>0</v>
      </c>
      <c r="F29" s="302">
        <f t="shared" si="2"/>
        <v>223.20000000000002</v>
      </c>
    </row>
    <row r="30" spans="1:6" ht="34.5" customHeight="1" thickBot="1">
      <c r="A30" s="125" t="s">
        <v>629</v>
      </c>
      <c r="B30" s="131">
        <v>70</v>
      </c>
      <c r="C30" s="305">
        <v>210</v>
      </c>
      <c r="D30" s="132">
        <v>0</v>
      </c>
      <c r="E30" s="226">
        <f>C30*D30</f>
        <v>0</v>
      </c>
      <c r="F30" s="302">
        <f t="shared" si="2"/>
        <v>195.3</v>
      </c>
    </row>
    <row r="31" spans="1:6" ht="40.5" customHeight="1" thickBot="1">
      <c r="A31" s="194" t="s">
        <v>519</v>
      </c>
      <c r="B31" s="9" t="s">
        <v>9</v>
      </c>
      <c r="C31" s="9" t="s">
        <v>10</v>
      </c>
      <c r="D31" s="17" t="s">
        <v>11</v>
      </c>
      <c r="E31" s="225" t="s">
        <v>12</v>
      </c>
      <c r="F31" s="301" t="s">
        <v>655</v>
      </c>
    </row>
    <row r="32" spans="1:6">
      <c r="A32" s="42" t="s">
        <v>527</v>
      </c>
      <c r="B32" s="13">
        <v>110</v>
      </c>
      <c r="C32" s="13">
        <v>122</v>
      </c>
      <c r="D32" s="15">
        <v>0</v>
      </c>
      <c r="E32" s="227">
        <f>C32*D32</f>
        <v>0</v>
      </c>
      <c r="F32" s="229">
        <f>C32*0.93</f>
        <v>113.46000000000001</v>
      </c>
    </row>
    <row r="33" spans="1:6">
      <c r="A33" s="42" t="s">
        <v>528</v>
      </c>
      <c r="B33" s="13">
        <v>110</v>
      </c>
      <c r="C33" s="13">
        <v>122</v>
      </c>
      <c r="D33" s="15">
        <v>0</v>
      </c>
      <c r="E33" s="227">
        <f t="shared" ref="E33:E37" si="3">C33*D33</f>
        <v>0</v>
      </c>
      <c r="F33" s="228">
        <f t="shared" ref="F33:F39" si="4">C33*0.93</f>
        <v>113.46000000000001</v>
      </c>
    </row>
    <row r="34" spans="1:6">
      <c r="A34" s="42" t="s">
        <v>530</v>
      </c>
      <c r="B34" s="13">
        <v>110</v>
      </c>
      <c r="C34" s="13">
        <v>122</v>
      </c>
      <c r="D34" s="15">
        <v>0</v>
      </c>
      <c r="E34" s="227">
        <f t="shared" si="3"/>
        <v>0</v>
      </c>
      <c r="F34" s="228">
        <f t="shared" si="4"/>
        <v>113.46000000000001</v>
      </c>
    </row>
    <row r="35" spans="1:6">
      <c r="A35" s="42" t="s">
        <v>529</v>
      </c>
      <c r="B35" s="13">
        <v>110</v>
      </c>
      <c r="C35" s="13">
        <v>122</v>
      </c>
      <c r="D35" s="15">
        <v>0</v>
      </c>
      <c r="E35" s="227">
        <f t="shared" si="3"/>
        <v>0</v>
      </c>
      <c r="F35" s="228">
        <f t="shared" si="4"/>
        <v>113.46000000000001</v>
      </c>
    </row>
    <row r="36" spans="1:6">
      <c r="A36" s="42" t="s">
        <v>91</v>
      </c>
      <c r="B36" s="13">
        <v>110</v>
      </c>
      <c r="C36" s="13">
        <v>224</v>
      </c>
      <c r="D36" s="15">
        <v>0</v>
      </c>
      <c r="E36" s="227">
        <f>C36*D36</f>
        <v>0</v>
      </c>
      <c r="F36" s="228">
        <f t="shared" si="4"/>
        <v>208.32000000000002</v>
      </c>
    </row>
    <row r="37" spans="1:6" ht="15.75" thickBot="1">
      <c r="A37" s="12" t="s">
        <v>72</v>
      </c>
      <c r="B37" s="13">
        <v>110</v>
      </c>
      <c r="C37" s="14">
        <v>122</v>
      </c>
      <c r="D37" s="15">
        <v>0</v>
      </c>
      <c r="E37" s="227">
        <f t="shared" si="3"/>
        <v>0</v>
      </c>
      <c r="F37" s="231">
        <f t="shared" si="4"/>
        <v>113.46000000000001</v>
      </c>
    </row>
    <row r="38" spans="1:6" ht="39" thickBot="1">
      <c r="A38" s="194" t="s">
        <v>48</v>
      </c>
      <c r="B38" s="9" t="s">
        <v>9</v>
      </c>
      <c r="C38" s="9" t="s">
        <v>10</v>
      </c>
      <c r="D38" s="17" t="s">
        <v>11</v>
      </c>
      <c r="E38" s="225" t="s">
        <v>12</v>
      </c>
      <c r="F38" s="230" t="s">
        <v>655</v>
      </c>
    </row>
    <row r="39" spans="1:6">
      <c r="A39" s="12" t="s">
        <v>632</v>
      </c>
      <c r="B39" s="13">
        <v>125</v>
      </c>
      <c r="C39" s="13">
        <v>145</v>
      </c>
      <c r="D39" s="15">
        <v>0</v>
      </c>
      <c r="E39" s="227">
        <f>C39*D39</f>
        <v>0</v>
      </c>
      <c r="F39" s="229">
        <f t="shared" si="4"/>
        <v>134.85</v>
      </c>
    </row>
    <row r="40" spans="1:6">
      <c r="D40">
        <f>SUM(D12:D20)+SUM(D22:D30)+SUM(D32:D37)+SUM(D39:D39)</f>
        <v>0</v>
      </c>
    </row>
    <row r="41" spans="1:6" ht="15.75">
      <c r="A41" s="92" t="s">
        <v>78</v>
      </c>
    </row>
  </sheetData>
  <protectedRanges>
    <protectedRange sqref="A22:A30" name="Цены номенклатуры"/>
  </protectedRanges>
  <mergeCells count="4">
    <mergeCell ref="A7:E7"/>
    <mergeCell ref="A8:E8"/>
    <mergeCell ref="B9:E9"/>
    <mergeCell ref="B10:E10"/>
  </mergeCells>
  <conditionalFormatting sqref="D39:E39 D32:E37 D22:E30">
    <cfRule type="cellIs" dxfId="1" priority="3" operator="greaterThan">
      <formula>0</formula>
    </cfRule>
  </conditionalFormatting>
  <hyperlinks>
    <hyperlink ref="C1" location="'Главная '!A1" display="Вернуться на главную страницу"/>
    <hyperlink ref="A41" location="'Главная '!A1" display="Вернуться на главную"/>
  </hyperlink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1"/>
  <sheetViews>
    <sheetView workbookViewId="0">
      <selection activeCell="C9" sqref="C9"/>
    </sheetView>
  </sheetViews>
  <sheetFormatPr defaultRowHeight="15"/>
  <cols>
    <col min="1" max="1" width="4.85546875" customWidth="1"/>
    <col min="2" max="2" width="31.140625" customWidth="1"/>
    <col min="3" max="3" width="9" customWidth="1"/>
    <col min="4" max="4" width="6" customWidth="1"/>
    <col min="6" max="6" width="10.85546875" customWidth="1"/>
    <col min="7" max="8" width="6.5703125" customWidth="1"/>
    <col min="9" max="9" width="8.140625" customWidth="1"/>
    <col min="10" max="10" width="5.5703125" customWidth="1"/>
    <col min="11" max="11" width="7.28515625" customWidth="1"/>
    <col min="13" max="13" width="5.7109375" customWidth="1"/>
  </cols>
  <sheetData>
    <row r="1" spans="1:14" ht="15" customHeight="1">
      <c r="A1" s="333" t="s">
        <v>29</v>
      </c>
      <c r="B1" s="334"/>
      <c r="C1" s="334"/>
      <c r="D1" s="343"/>
      <c r="E1" s="345" t="s">
        <v>30</v>
      </c>
      <c r="F1" s="346"/>
      <c r="G1" s="349" t="s">
        <v>3</v>
      </c>
      <c r="H1" s="350"/>
    </row>
    <row r="2" spans="1:14" ht="48" customHeight="1">
      <c r="A2" s="335"/>
      <c r="B2" s="336"/>
      <c r="C2" s="336"/>
      <c r="D2" s="344"/>
      <c r="E2" s="347"/>
      <c r="F2" s="348"/>
      <c r="G2" s="351"/>
      <c r="H2" s="352"/>
      <c r="J2" s="342" t="s">
        <v>77</v>
      </c>
      <c r="K2" s="342"/>
      <c r="L2" s="342"/>
      <c r="M2" s="342"/>
      <c r="N2" s="342"/>
    </row>
    <row r="3" spans="1:14" s="19" customFormat="1" ht="12.75" customHeight="1">
      <c r="A3" s="329" t="s">
        <v>31</v>
      </c>
      <c r="B3" s="330"/>
      <c r="C3" s="330"/>
      <c r="D3" s="330"/>
      <c r="E3" s="330"/>
      <c r="F3" s="355"/>
      <c r="G3" s="351"/>
      <c r="H3" s="352"/>
      <c r="I3" s="18"/>
      <c r="J3" s="18"/>
      <c r="K3" s="18"/>
      <c r="L3" s="18"/>
    </row>
    <row r="4" spans="1:14" ht="40.5" customHeight="1">
      <c r="A4" s="331"/>
      <c r="B4" s="332"/>
      <c r="C4" s="332"/>
      <c r="D4" s="332"/>
      <c r="E4" s="332"/>
      <c r="F4" s="356"/>
      <c r="G4" s="353"/>
      <c r="H4" s="354"/>
    </row>
    <row r="5" spans="1:14" ht="15.75" thickBot="1">
      <c r="B5" s="20"/>
    </row>
    <row r="6" spans="1:14" ht="51">
      <c r="A6" s="21" t="s">
        <v>32</v>
      </c>
      <c r="B6" s="22" t="s">
        <v>81</v>
      </c>
      <c r="C6" s="22" t="s">
        <v>90</v>
      </c>
      <c r="D6" s="23" t="s">
        <v>35</v>
      </c>
      <c r="E6" s="24" t="s">
        <v>36</v>
      </c>
      <c r="F6" s="25" t="s">
        <v>37</v>
      </c>
      <c r="G6" s="26" t="s">
        <v>35</v>
      </c>
      <c r="H6" s="27" t="s">
        <v>36</v>
      </c>
      <c r="I6" s="28" t="s">
        <v>38</v>
      </c>
      <c r="J6" s="29" t="s">
        <v>35</v>
      </c>
      <c r="K6" s="30" t="s">
        <v>36</v>
      </c>
      <c r="L6" s="31" t="s">
        <v>39</v>
      </c>
      <c r="M6" s="32" t="s">
        <v>35</v>
      </c>
      <c r="N6" s="33" t="s">
        <v>36</v>
      </c>
    </row>
    <row r="7" spans="1:14">
      <c r="A7" s="34">
        <v>1</v>
      </c>
      <c r="B7" s="108" t="s">
        <v>40</v>
      </c>
      <c r="C7" s="34">
        <v>1000</v>
      </c>
      <c r="D7" s="34"/>
      <c r="E7" s="34">
        <f>D7*C7</f>
        <v>0</v>
      </c>
      <c r="F7" s="34">
        <v>700</v>
      </c>
      <c r="G7" s="34"/>
      <c r="H7" s="34">
        <f>G7*F7</f>
        <v>0</v>
      </c>
      <c r="I7" s="34">
        <v>700</v>
      </c>
      <c r="J7" s="34"/>
      <c r="K7" s="34">
        <f>J7*I7</f>
        <v>0</v>
      </c>
      <c r="L7" s="34">
        <v>650</v>
      </c>
      <c r="M7" s="34"/>
      <c r="N7" s="34">
        <f>M7*L7</f>
        <v>0</v>
      </c>
    </row>
    <row r="8" spans="1:14">
      <c r="A8" s="34">
        <v>2</v>
      </c>
      <c r="B8" s="108" t="s">
        <v>462</v>
      </c>
      <c r="C8" s="34">
        <v>1000</v>
      </c>
      <c r="D8" s="34"/>
      <c r="E8" s="34">
        <f>D8*C8</f>
        <v>0</v>
      </c>
      <c r="F8" s="34">
        <v>700</v>
      </c>
      <c r="G8" s="34"/>
      <c r="H8" s="34">
        <f>G8*F8</f>
        <v>0</v>
      </c>
      <c r="I8" s="34">
        <v>700</v>
      </c>
      <c r="J8" s="34"/>
      <c r="K8" s="34">
        <f>J8*I8</f>
        <v>0</v>
      </c>
      <c r="L8" s="34">
        <v>650</v>
      </c>
      <c r="M8" s="34"/>
      <c r="N8" s="34">
        <f>M8*L8</f>
        <v>0</v>
      </c>
    </row>
    <row r="9" spans="1:14" ht="15.75" thickBot="1">
      <c r="A9" s="34">
        <v>3</v>
      </c>
      <c r="B9" s="108" t="s">
        <v>41</v>
      </c>
      <c r="C9" s="34">
        <v>900</v>
      </c>
      <c r="D9" s="34"/>
      <c r="E9" s="34">
        <f>D9*C9</f>
        <v>0</v>
      </c>
      <c r="F9" s="34">
        <v>600</v>
      </c>
      <c r="G9" s="34"/>
      <c r="H9" s="34">
        <f>G9*F9</f>
        <v>0</v>
      </c>
      <c r="I9" s="34">
        <v>500</v>
      </c>
      <c r="J9" s="34"/>
      <c r="K9" s="34">
        <f>J9*I9</f>
        <v>0</v>
      </c>
      <c r="L9" s="34">
        <v>450</v>
      </c>
      <c r="M9" s="34"/>
      <c r="N9" s="34">
        <f>M9*L9</f>
        <v>0</v>
      </c>
    </row>
    <row r="10" spans="1:14" ht="16.5" thickBot="1">
      <c r="C10" s="324" t="s">
        <v>42</v>
      </c>
      <c r="D10" s="325"/>
      <c r="E10" s="36">
        <f>SUM(E7:E9)</f>
        <v>0</v>
      </c>
      <c r="H10" s="36">
        <f>SUM(H7:H9)</f>
        <v>0</v>
      </c>
      <c r="K10" s="36">
        <f>SUM(K7:K9)</f>
        <v>0</v>
      </c>
      <c r="N10" s="36">
        <f>SUM(N7:N9)</f>
        <v>0</v>
      </c>
    </row>
    <row r="11" spans="1:14" ht="15.75">
      <c r="C11" s="121"/>
      <c r="D11" s="122"/>
      <c r="E11" s="123"/>
      <c r="H11" s="123"/>
      <c r="K11" s="123"/>
      <c r="N11" s="123"/>
    </row>
    <row r="12" spans="1:14" ht="51">
      <c r="B12" s="107" t="s">
        <v>96</v>
      </c>
      <c r="C12" s="9" t="s">
        <v>774</v>
      </c>
      <c r="D12" s="9" t="s">
        <v>10</v>
      </c>
      <c r="E12" s="17" t="s">
        <v>11</v>
      </c>
      <c r="F12" s="11" t="s">
        <v>12</v>
      </c>
    </row>
    <row r="13" spans="1:14" ht="26.25" thickBot="1">
      <c r="B13" s="242" t="s">
        <v>792</v>
      </c>
      <c r="C13" s="239">
        <v>150</v>
      </c>
      <c r="D13" s="239">
        <v>145</v>
      </c>
      <c r="E13" s="240">
        <v>0</v>
      </c>
      <c r="F13" s="241">
        <f t="shared" ref="F13:F19" si="0">D13*E13</f>
        <v>0</v>
      </c>
    </row>
    <row r="14" spans="1:14" ht="26.25" thickBot="1">
      <c r="B14" s="242" t="s">
        <v>825</v>
      </c>
      <c r="C14" s="239">
        <v>150</v>
      </c>
      <c r="D14" s="239">
        <v>145</v>
      </c>
      <c r="E14" s="240">
        <v>0</v>
      </c>
      <c r="F14" s="241">
        <f t="shared" ref="F14" si="1">D14*E14</f>
        <v>0</v>
      </c>
    </row>
    <row r="15" spans="1:14" ht="26.25" thickBot="1">
      <c r="B15" s="242" t="s">
        <v>793</v>
      </c>
      <c r="C15" s="239">
        <v>150</v>
      </c>
      <c r="D15" s="239">
        <v>145</v>
      </c>
      <c r="E15" s="240">
        <v>0</v>
      </c>
      <c r="F15" s="241">
        <f t="shared" si="0"/>
        <v>0</v>
      </c>
    </row>
    <row r="16" spans="1:14" ht="26.25" thickBot="1">
      <c r="B16" s="242" t="s">
        <v>801</v>
      </c>
      <c r="C16" s="239">
        <v>150</v>
      </c>
      <c r="D16" s="239">
        <v>145</v>
      </c>
      <c r="E16" s="240">
        <v>0</v>
      </c>
      <c r="F16" s="241">
        <f t="shared" si="0"/>
        <v>0</v>
      </c>
    </row>
    <row r="17" spans="2:22" ht="26.25" thickBot="1">
      <c r="B17" s="242" t="s">
        <v>794</v>
      </c>
      <c r="C17" s="239">
        <v>150</v>
      </c>
      <c r="D17" s="239">
        <v>145</v>
      </c>
      <c r="E17" s="240">
        <v>0</v>
      </c>
      <c r="F17" s="241">
        <f t="shared" si="0"/>
        <v>0</v>
      </c>
    </row>
    <row r="18" spans="2:22" ht="26.25" thickBot="1">
      <c r="B18" s="242" t="s">
        <v>795</v>
      </c>
      <c r="C18" s="239">
        <v>150</v>
      </c>
      <c r="D18" s="239">
        <v>145</v>
      </c>
      <c r="E18" s="240">
        <v>0</v>
      </c>
      <c r="F18" s="241">
        <f t="shared" si="0"/>
        <v>0</v>
      </c>
    </row>
    <row r="19" spans="2:22" ht="26.25" thickBot="1">
      <c r="B19" s="242" t="s">
        <v>796</v>
      </c>
      <c r="C19" s="239">
        <v>150</v>
      </c>
      <c r="D19" s="239">
        <v>145</v>
      </c>
      <c r="E19" s="240">
        <v>0</v>
      </c>
      <c r="F19" s="241">
        <f t="shared" si="0"/>
        <v>0</v>
      </c>
    </row>
    <row r="20" spans="2:22" ht="38.25">
      <c r="B20" s="12" t="s">
        <v>25</v>
      </c>
      <c r="C20" s="13">
        <v>200</v>
      </c>
      <c r="D20" s="14">
        <v>250</v>
      </c>
      <c r="E20" s="15">
        <v>0</v>
      </c>
      <c r="F20" s="16">
        <f t="shared" ref="F20:F25" si="2">D20*E20</f>
        <v>0</v>
      </c>
    </row>
    <row r="21" spans="2:22" ht="38.25">
      <c r="B21" s="276" t="s">
        <v>25</v>
      </c>
      <c r="C21" s="277">
        <v>500</v>
      </c>
      <c r="D21" s="278">
        <v>420</v>
      </c>
      <c r="E21" s="279">
        <v>0</v>
      </c>
      <c r="F21" s="280">
        <f t="shared" si="2"/>
        <v>0</v>
      </c>
    </row>
    <row r="22" spans="2:22">
      <c r="B22" s="12" t="s">
        <v>26</v>
      </c>
      <c r="C22" s="13">
        <v>200</v>
      </c>
      <c r="D22" s="14">
        <v>250</v>
      </c>
      <c r="E22" s="15">
        <v>0</v>
      </c>
      <c r="F22" s="16">
        <f t="shared" si="2"/>
        <v>0</v>
      </c>
    </row>
    <row r="23" spans="2:22">
      <c r="B23" s="12" t="s">
        <v>27</v>
      </c>
      <c r="C23" s="13">
        <v>200</v>
      </c>
      <c r="D23" s="14">
        <v>250</v>
      </c>
      <c r="E23" s="15">
        <v>0</v>
      </c>
      <c r="F23" s="16">
        <f t="shared" si="2"/>
        <v>0</v>
      </c>
    </row>
    <row r="24" spans="2:22">
      <c r="B24" s="12" t="s">
        <v>28</v>
      </c>
      <c r="C24" s="13">
        <v>200</v>
      </c>
      <c r="D24" s="14">
        <v>250</v>
      </c>
      <c r="E24" s="15">
        <v>0</v>
      </c>
      <c r="F24" s="16">
        <f t="shared" si="2"/>
        <v>0</v>
      </c>
    </row>
    <row r="25" spans="2:22">
      <c r="B25" s="12" t="s">
        <v>95</v>
      </c>
      <c r="C25" s="13">
        <v>200</v>
      </c>
      <c r="D25" s="14">
        <v>250</v>
      </c>
      <c r="E25" s="15">
        <v>0</v>
      </c>
      <c r="F25" s="16">
        <f t="shared" si="2"/>
        <v>0</v>
      </c>
    </row>
    <row r="26" spans="2:22" ht="15.75" thickBot="1"/>
    <row r="27" spans="2:22" ht="15.75" thickBot="1">
      <c r="B27" s="37" t="s">
        <v>43</v>
      </c>
      <c r="C27" s="38">
        <f>E10+H10+K10+N10+SUM(F20:F25)</f>
        <v>0</v>
      </c>
    </row>
    <row r="29" spans="2:22">
      <c r="B29" s="20" t="s">
        <v>826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</row>
    <row r="30" spans="2:2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</row>
    <row r="31" spans="2:22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</row>
  </sheetData>
  <mergeCells count="6">
    <mergeCell ref="C10:D10"/>
    <mergeCell ref="J2:N2"/>
    <mergeCell ref="A1:D2"/>
    <mergeCell ref="E1:F2"/>
    <mergeCell ref="G1:H4"/>
    <mergeCell ref="A3:F4"/>
  </mergeCells>
  <conditionalFormatting sqref="E13:F25">
    <cfRule type="cellIs" dxfId="0" priority="1" operator="greaterThan">
      <formula>0</formula>
    </cfRule>
  </conditionalFormatting>
  <hyperlinks>
    <hyperlink ref="J2:N2" location="'Главная '!A1" display="Вернуться на главную страницу"/>
    <hyperlink ref="B12" r:id="rId1" display="Чага чай"/>
  </hyperlinks>
  <pageMargins left="0.7" right="0.7" top="0.75" bottom="0.75" header="0.3" footer="0.3"/>
  <pageSetup paperSize="9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9"/>
  <sheetViews>
    <sheetView topLeftCell="A93" zoomScale="80" zoomScaleNormal="80" workbookViewId="0">
      <selection activeCell="B119" sqref="B119"/>
    </sheetView>
  </sheetViews>
  <sheetFormatPr defaultRowHeight="15"/>
  <cols>
    <col min="1" max="1" width="4" customWidth="1"/>
    <col min="2" max="2" width="68.42578125" customWidth="1"/>
    <col min="3" max="3" width="18.7109375" customWidth="1"/>
    <col min="6" max="6" width="11.85546875" customWidth="1"/>
  </cols>
  <sheetData>
    <row r="1" spans="1:6" ht="25.5" customHeight="1">
      <c r="B1" s="361" t="s">
        <v>3</v>
      </c>
      <c r="C1" s="361"/>
      <c r="D1" s="361"/>
      <c r="E1" s="361"/>
    </row>
    <row r="2" spans="1:6" ht="3" customHeight="1">
      <c r="B2" s="44"/>
      <c r="C2" s="45"/>
      <c r="D2" s="43"/>
      <c r="E2" s="43"/>
    </row>
    <row r="3" spans="1:6" ht="19.5" customHeight="1">
      <c r="B3" s="362" t="s">
        <v>4</v>
      </c>
      <c r="C3" s="362"/>
      <c r="D3" s="362"/>
      <c r="E3" s="362"/>
    </row>
    <row r="4" spans="1:6" ht="18" customHeight="1">
      <c r="B4" s="363" t="s">
        <v>132</v>
      </c>
      <c r="C4" s="363"/>
      <c r="D4" s="363"/>
      <c r="E4" s="363"/>
    </row>
    <row r="5" spans="1:6" ht="14.25" customHeight="1">
      <c r="B5" s="363" t="s">
        <v>5</v>
      </c>
      <c r="C5" s="363"/>
      <c r="D5" s="363"/>
      <c r="E5" s="363"/>
    </row>
    <row r="6" spans="1:6" ht="14.25" customHeight="1">
      <c r="B6" s="46"/>
      <c r="C6" s="46"/>
      <c r="D6" s="46"/>
      <c r="E6" s="46"/>
    </row>
    <row r="7" spans="1:6" ht="26.25" customHeight="1">
      <c r="A7" s="364" t="s">
        <v>92</v>
      </c>
      <c r="B7" s="364"/>
      <c r="C7" s="364"/>
      <c r="D7" s="364"/>
      <c r="E7" s="364"/>
      <c r="F7" s="364"/>
    </row>
    <row r="8" spans="1:6" ht="14.25" customHeight="1" thickBot="1">
      <c r="B8" s="46"/>
      <c r="C8" s="46"/>
      <c r="D8" s="46"/>
      <c r="E8" s="46"/>
    </row>
    <row r="9" spans="1:6" ht="14.25" customHeight="1">
      <c r="B9" s="357" t="s">
        <v>856</v>
      </c>
      <c r="C9" s="357" t="s">
        <v>857</v>
      </c>
      <c r="D9" s="357" t="s">
        <v>51</v>
      </c>
      <c r="E9" s="359" t="s">
        <v>76</v>
      </c>
      <c r="F9" s="365" t="s">
        <v>894</v>
      </c>
    </row>
    <row r="10" spans="1:6" ht="20.25" customHeight="1" thickBot="1">
      <c r="B10" s="358"/>
      <c r="C10" s="358"/>
      <c r="D10" s="358"/>
      <c r="E10" s="360"/>
      <c r="F10" s="366"/>
    </row>
    <row r="11" spans="1:6" ht="14.25" customHeight="1" thickBot="1">
      <c r="B11" s="173" t="s">
        <v>858</v>
      </c>
      <c r="C11" s="175">
        <v>1000</v>
      </c>
      <c r="D11" s="139"/>
      <c r="E11" s="306">
        <f>C11*D11</f>
        <v>0</v>
      </c>
      <c r="F11" s="307">
        <f>C11*0.93</f>
        <v>930</v>
      </c>
    </row>
    <row r="12" spans="1:6" ht="14.25" customHeight="1" thickBot="1">
      <c r="B12" s="173" t="s">
        <v>859</v>
      </c>
      <c r="C12" s="175">
        <v>1050</v>
      </c>
      <c r="D12" s="139"/>
      <c r="E12" s="306">
        <f t="shared" ref="E12:E23" si="0">C12*D12</f>
        <v>0</v>
      </c>
      <c r="F12" s="307">
        <f t="shared" ref="F12:F40" si="1">C12*0.93</f>
        <v>976.5</v>
      </c>
    </row>
    <row r="13" spans="1:6" ht="14.25" customHeight="1" thickBot="1">
      <c r="B13" s="173" t="s">
        <v>860</v>
      </c>
      <c r="C13" s="175">
        <v>371</v>
      </c>
      <c r="D13" s="139"/>
      <c r="E13" s="306">
        <f t="shared" si="0"/>
        <v>0</v>
      </c>
      <c r="F13" s="307">
        <f t="shared" si="1"/>
        <v>345.03000000000003</v>
      </c>
    </row>
    <row r="14" spans="1:6" ht="14.25" customHeight="1" thickBot="1">
      <c r="B14" s="173" t="s">
        <v>861</v>
      </c>
      <c r="C14" s="175">
        <v>900</v>
      </c>
      <c r="D14" s="139"/>
      <c r="E14" s="306">
        <f t="shared" si="0"/>
        <v>0</v>
      </c>
      <c r="F14" s="307">
        <f t="shared" si="1"/>
        <v>837</v>
      </c>
    </row>
    <row r="15" spans="1:6" ht="14.25" customHeight="1" thickBot="1">
      <c r="B15" s="173" t="s">
        <v>862</v>
      </c>
      <c r="C15" s="175">
        <v>800</v>
      </c>
      <c r="D15" s="139"/>
      <c r="E15" s="306">
        <f t="shared" si="0"/>
        <v>0</v>
      </c>
      <c r="F15" s="307">
        <f t="shared" si="1"/>
        <v>744</v>
      </c>
    </row>
    <row r="16" spans="1:6" ht="14.25" customHeight="1" thickBot="1">
      <c r="B16" s="173" t="s">
        <v>863</v>
      </c>
      <c r="C16" s="175">
        <v>700</v>
      </c>
      <c r="D16" s="139"/>
      <c r="E16" s="306">
        <f t="shared" si="0"/>
        <v>0</v>
      </c>
      <c r="F16" s="307">
        <f t="shared" si="1"/>
        <v>651</v>
      </c>
    </row>
    <row r="17" spans="2:6" ht="14.25" customHeight="1" thickBot="1">
      <c r="B17" s="173" t="s">
        <v>864</v>
      </c>
      <c r="C17" s="175">
        <v>450</v>
      </c>
      <c r="D17" s="139"/>
      <c r="E17" s="306">
        <f t="shared" si="0"/>
        <v>0</v>
      </c>
      <c r="F17" s="307">
        <f t="shared" si="1"/>
        <v>418.5</v>
      </c>
    </row>
    <row r="18" spans="2:6" ht="14.25" customHeight="1" thickBot="1">
      <c r="B18" s="173" t="s">
        <v>865</v>
      </c>
      <c r="C18" s="175">
        <v>380</v>
      </c>
      <c r="D18" s="139"/>
      <c r="E18" s="306">
        <f t="shared" si="0"/>
        <v>0</v>
      </c>
      <c r="F18" s="307">
        <f t="shared" si="1"/>
        <v>353.40000000000003</v>
      </c>
    </row>
    <row r="19" spans="2:6" ht="14.25" customHeight="1" thickBot="1">
      <c r="B19" s="173" t="s">
        <v>866</v>
      </c>
      <c r="C19" s="175">
        <v>500</v>
      </c>
      <c r="D19" s="139"/>
      <c r="E19" s="306">
        <f t="shared" si="0"/>
        <v>0</v>
      </c>
      <c r="F19" s="307">
        <f t="shared" si="1"/>
        <v>465</v>
      </c>
    </row>
    <row r="20" spans="2:6" ht="14.25" customHeight="1" thickBot="1">
      <c r="B20" s="173" t="s">
        <v>867</v>
      </c>
      <c r="C20" s="175">
        <v>300</v>
      </c>
      <c r="D20" s="139"/>
      <c r="E20" s="306">
        <f t="shared" si="0"/>
        <v>0</v>
      </c>
      <c r="F20" s="307">
        <f t="shared" si="1"/>
        <v>279</v>
      </c>
    </row>
    <row r="21" spans="2:6" ht="14.25" customHeight="1" thickBot="1">
      <c r="B21" s="173" t="s">
        <v>868</v>
      </c>
      <c r="C21" s="175">
        <v>1270</v>
      </c>
      <c r="D21" s="139"/>
      <c r="E21" s="306">
        <f t="shared" si="0"/>
        <v>0</v>
      </c>
      <c r="F21" s="307">
        <f t="shared" si="1"/>
        <v>1181.1000000000001</v>
      </c>
    </row>
    <row r="22" spans="2:6" ht="14.25" customHeight="1" thickBot="1">
      <c r="B22" s="173" t="s">
        <v>886</v>
      </c>
      <c r="C22" s="175">
        <v>550</v>
      </c>
      <c r="D22" s="139"/>
      <c r="E22" s="306">
        <f t="shared" si="0"/>
        <v>0</v>
      </c>
      <c r="F22" s="307">
        <f t="shared" si="1"/>
        <v>511.5</v>
      </c>
    </row>
    <row r="23" spans="2:6" ht="14.25" customHeight="1" thickBot="1">
      <c r="B23" s="173" t="s">
        <v>869</v>
      </c>
      <c r="C23" s="175">
        <v>950</v>
      </c>
      <c r="D23" s="139"/>
      <c r="E23" s="306">
        <f t="shared" si="0"/>
        <v>0</v>
      </c>
      <c r="F23" s="307">
        <f t="shared" si="1"/>
        <v>883.5</v>
      </c>
    </row>
    <row r="24" spans="2:6" ht="14.25" customHeight="1" thickBot="1">
      <c r="B24" s="173" t="s">
        <v>870</v>
      </c>
      <c r="C24" s="175">
        <v>500</v>
      </c>
      <c r="D24" s="139"/>
      <c r="E24" s="306">
        <f t="shared" ref="E24:E40" si="2">C24*D24</f>
        <v>0</v>
      </c>
      <c r="F24" s="307">
        <f t="shared" si="1"/>
        <v>465</v>
      </c>
    </row>
    <row r="25" spans="2:6" ht="14.25" customHeight="1" thickBot="1">
      <c r="B25" s="173" t="s">
        <v>871</v>
      </c>
      <c r="C25" s="175">
        <v>410</v>
      </c>
      <c r="D25" s="139"/>
      <c r="E25" s="306">
        <f t="shared" si="2"/>
        <v>0</v>
      </c>
      <c r="F25" s="307">
        <f t="shared" si="1"/>
        <v>381.3</v>
      </c>
    </row>
    <row r="26" spans="2:6" ht="14.25" customHeight="1" thickBot="1">
      <c r="B26" s="173" t="s">
        <v>872</v>
      </c>
      <c r="C26" s="175">
        <v>950</v>
      </c>
      <c r="D26" s="139"/>
      <c r="E26" s="306">
        <f t="shared" si="2"/>
        <v>0</v>
      </c>
      <c r="F26" s="307">
        <f t="shared" si="1"/>
        <v>883.5</v>
      </c>
    </row>
    <row r="27" spans="2:6" ht="14.25" customHeight="1" thickBot="1">
      <c r="B27" s="173" t="s">
        <v>873</v>
      </c>
      <c r="C27" s="175">
        <v>550</v>
      </c>
      <c r="D27" s="139"/>
      <c r="E27" s="306">
        <f t="shared" si="2"/>
        <v>0</v>
      </c>
      <c r="F27" s="307">
        <f t="shared" si="1"/>
        <v>511.5</v>
      </c>
    </row>
    <row r="28" spans="2:6" ht="14.25" customHeight="1" thickBot="1">
      <c r="B28" s="173" t="s">
        <v>874</v>
      </c>
      <c r="C28" s="175">
        <v>1200</v>
      </c>
      <c r="D28" s="139"/>
      <c r="E28" s="306">
        <f t="shared" si="2"/>
        <v>0</v>
      </c>
      <c r="F28" s="307">
        <f t="shared" si="1"/>
        <v>1116</v>
      </c>
    </row>
    <row r="29" spans="2:6" ht="14.25" customHeight="1" thickBot="1">
      <c r="B29" s="173" t="s">
        <v>875</v>
      </c>
      <c r="C29" s="175">
        <v>1030</v>
      </c>
      <c r="D29" s="139"/>
      <c r="E29" s="306">
        <f t="shared" si="2"/>
        <v>0</v>
      </c>
      <c r="F29" s="307">
        <f t="shared" si="1"/>
        <v>957.90000000000009</v>
      </c>
    </row>
    <row r="30" spans="2:6" ht="14.25" customHeight="1" thickBot="1">
      <c r="B30" s="173" t="s">
        <v>876</v>
      </c>
      <c r="C30" s="175">
        <v>425</v>
      </c>
      <c r="D30" s="139"/>
      <c r="E30" s="306">
        <f t="shared" si="2"/>
        <v>0</v>
      </c>
      <c r="F30" s="307">
        <f t="shared" si="1"/>
        <v>395.25</v>
      </c>
    </row>
    <row r="31" spans="2:6" ht="14.25" customHeight="1" thickBot="1">
      <c r="B31" s="173" t="s">
        <v>877</v>
      </c>
      <c r="C31" s="175">
        <v>325</v>
      </c>
      <c r="D31" s="139"/>
      <c r="E31" s="306">
        <f t="shared" si="2"/>
        <v>0</v>
      </c>
      <c r="F31" s="307">
        <f t="shared" si="1"/>
        <v>302.25</v>
      </c>
    </row>
    <row r="32" spans="2:6" ht="14.25" customHeight="1" thickBot="1">
      <c r="B32" s="173" t="s">
        <v>878</v>
      </c>
      <c r="C32" s="175">
        <v>550</v>
      </c>
      <c r="D32" s="139"/>
      <c r="E32" s="306">
        <f t="shared" si="2"/>
        <v>0</v>
      </c>
      <c r="F32" s="307">
        <f t="shared" si="1"/>
        <v>511.5</v>
      </c>
    </row>
    <row r="33" spans="2:6" ht="14.25" customHeight="1" thickBot="1">
      <c r="B33" s="173" t="s">
        <v>879</v>
      </c>
      <c r="C33" s="175">
        <v>1235</v>
      </c>
      <c r="D33" s="139"/>
      <c r="E33" s="306">
        <f t="shared" si="2"/>
        <v>0</v>
      </c>
      <c r="F33" s="307">
        <f t="shared" si="1"/>
        <v>1148.55</v>
      </c>
    </row>
    <row r="34" spans="2:6" ht="14.25" customHeight="1" thickBot="1">
      <c r="B34" s="173" t="s">
        <v>880</v>
      </c>
      <c r="C34" s="175">
        <v>900</v>
      </c>
      <c r="D34" s="139"/>
      <c r="E34" s="306">
        <f t="shared" si="2"/>
        <v>0</v>
      </c>
      <c r="F34" s="307">
        <f t="shared" si="1"/>
        <v>837</v>
      </c>
    </row>
    <row r="35" spans="2:6" ht="14.25" customHeight="1" thickBot="1">
      <c r="B35" s="173" t="s">
        <v>881</v>
      </c>
      <c r="C35" s="175">
        <v>1235</v>
      </c>
      <c r="D35" s="139"/>
      <c r="E35" s="306">
        <f t="shared" si="2"/>
        <v>0</v>
      </c>
      <c r="F35" s="307">
        <f t="shared" si="1"/>
        <v>1148.55</v>
      </c>
    </row>
    <row r="36" spans="2:6" ht="14.25" customHeight="1" thickBot="1">
      <c r="B36" s="173" t="s">
        <v>882</v>
      </c>
      <c r="C36" s="175">
        <v>500</v>
      </c>
      <c r="D36" s="139"/>
      <c r="E36" s="306">
        <f t="shared" si="2"/>
        <v>0</v>
      </c>
      <c r="F36" s="307">
        <f t="shared" si="1"/>
        <v>465</v>
      </c>
    </row>
    <row r="37" spans="2:6" ht="14.25" customHeight="1" thickBot="1">
      <c r="B37" s="173" t="s">
        <v>883</v>
      </c>
      <c r="C37" s="175">
        <v>600</v>
      </c>
      <c r="D37" s="139"/>
      <c r="E37" s="306">
        <f t="shared" si="2"/>
        <v>0</v>
      </c>
      <c r="F37" s="307">
        <f t="shared" si="1"/>
        <v>558</v>
      </c>
    </row>
    <row r="38" spans="2:6" ht="14.25" customHeight="1" thickBot="1">
      <c r="B38" s="173" t="s">
        <v>884</v>
      </c>
      <c r="C38" s="175">
        <v>425</v>
      </c>
      <c r="D38" s="139"/>
      <c r="E38" s="306">
        <f t="shared" si="2"/>
        <v>0</v>
      </c>
      <c r="F38" s="307">
        <f t="shared" si="1"/>
        <v>395.25</v>
      </c>
    </row>
    <row r="39" spans="2:6" ht="14.25" customHeight="1" thickBot="1">
      <c r="B39" s="173" t="s">
        <v>885</v>
      </c>
      <c r="C39" s="175">
        <v>385</v>
      </c>
      <c r="D39" s="139"/>
      <c r="E39" s="306">
        <f t="shared" si="2"/>
        <v>0</v>
      </c>
      <c r="F39" s="307">
        <f t="shared" si="1"/>
        <v>358.05</v>
      </c>
    </row>
    <row r="40" spans="2:6" ht="14.25" customHeight="1" thickBot="1">
      <c r="B40" s="173" t="s">
        <v>887</v>
      </c>
      <c r="C40" s="175">
        <v>350</v>
      </c>
      <c r="D40" s="139"/>
      <c r="E40" s="306">
        <f t="shared" si="2"/>
        <v>0</v>
      </c>
      <c r="F40" s="307">
        <f t="shared" si="1"/>
        <v>325.5</v>
      </c>
    </row>
    <row r="41" spans="2:6" ht="15.75" customHeight="1">
      <c r="B41" s="357" t="s">
        <v>688</v>
      </c>
      <c r="C41" s="357" t="s">
        <v>93</v>
      </c>
      <c r="D41" s="357" t="s">
        <v>51</v>
      </c>
      <c r="E41" s="357" t="s">
        <v>76</v>
      </c>
    </row>
    <row r="42" spans="2:6" ht="27.75" customHeight="1" thickBot="1">
      <c r="B42" s="358"/>
      <c r="C42" s="358"/>
      <c r="D42" s="358"/>
      <c r="E42" s="358"/>
    </row>
    <row r="43" spans="2:6" ht="15.75" thickBot="1">
      <c r="B43" s="173" t="s">
        <v>690</v>
      </c>
      <c r="C43" s="175">
        <v>113.88</v>
      </c>
      <c r="D43" s="139"/>
      <c r="E43" s="139">
        <f>C43*D43</f>
        <v>0</v>
      </c>
    </row>
    <row r="44" spans="2:6" ht="15.75" thickBot="1">
      <c r="B44" s="173" t="s">
        <v>691</v>
      </c>
      <c r="C44" s="175">
        <v>128.18</v>
      </c>
      <c r="D44" s="139"/>
      <c r="E44" s="139"/>
    </row>
    <row r="45" spans="2:6" ht="15.75" thickBot="1">
      <c r="B45" s="173" t="s">
        <v>692</v>
      </c>
      <c r="C45" s="175">
        <v>54.080000000000005</v>
      </c>
      <c r="D45" s="139"/>
      <c r="E45" s="139">
        <f t="shared" ref="E45:E117" si="3">C45*D45</f>
        <v>0</v>
      </c>
    </row>
    <row r="46" spans="2:6" ht="15.75" thickBot="1">
      <c r="B46" s="173" t="s">
        <v>693</v>
      </c>
      <c r="C46" s="175">
        <v>56.680000000000007</v>
      </c>
      <c r="D46" s="139"/>
      <c r="E46" s="139">
        <f t="shared" si="3"/>
        <v>0</v>
      </c>
    </row>
    <row r="47" spans="2:6" ht="15.75" thickBot="1">
      <c r="B47" s="173" t="s">
        <v>694</v>
      </c>
      <c r="C47" s="175">
        <v>93.08</v>
      </c>
      <c r="D47" s="139"/>
      <c r="E47" s="139"/>
    </row>
    <row r="48" spans="2:6" ht="15.75" thickBot="1">
      <c r="B48" s="173" t="s">
        <v>695</v>
      </c>
      <c r="C48" s="175">
        <v>103.47999999999999</v>
      </c>
      <c r="D48" s="139"/>
      <c r="E48" s="139">
        <f t="shared" si="3"/>
        <v>0</v>
      </c>
    </row>
    <row r="49" spans="2:6" ht="15.75" thickBot="1">
      <c r="B49" s="173" t="s">
        <v>696</v>
      </c>
      <c r="C49" s="175">
        <v>77.48</v>
      </c>
      <c r="D49" s="139"/>
      <c r="E49" s="139">
        <f t="shared" si="3"/>
        <v>0</v>
      </c>
    </row>
    <row r="50" spans="2:6" ht="26.25" thickBot="1">
      <c r="B50" s="173" t="s">
        <v>697</v>
      </c>
      <c r="C50" s="175">
        <v>106.08</v>
      </c>
      <c r="D50" s="139"/>
      <c r="E50" s="139">
        <f t="shared" si="3"/>
        <v>0</v>
      </c>
    </row>
    <row r="51" spans="2:6" ht="15.75" thickBot="1">
      <c r="B51" s="173" t="s">
        <v>698</v>
      </c>
      <c r="C51" s="175">
        <v>60.580000000000005</v>
      </c>
      <c r="D51" s="139"/>
      <c r="E51" s="139">
        <f t="shared" si="3"/>
        <v>0</v>
      </c>
    </row>
    <row r="52" spans="2:6" ht="15.75" thickBot="1">
      <c r="B52" s="173" t="s">
        <v>699</v>
      </c>
      <c r="C52" s="175">
        <v>46.28</v>
      </c>
      <c r="D52" s="139"/>
      <c r="E52" s="139">
        <f t="shared" si="3"/>
        <v>0</v>
      </c>
    </row>
    <row r="53" spans="2:6" ht="15.75" thickBot="1">
      <c r="B53" s="173" t="s">
        <v>700</v>
      </c>
      <c r="C53" s="175">
        <v>63.180000000000007</v>
      </c>
      <c r="D53" s="139"/>
      <c r="E53" s="139">
        <f t="shared" si="3"/>
        <v>0</v>
      </c>
    </row>
    <row r="54" spans="2:6" ht="15.75" thickBot="1">
      <c r="B54" s="173" t="s">
        <v>701</v>
      </c>
      <c r="C54" s="175">
        <v>41.080000000000005</v>
      </c>
      <c r="D54" s="139"/>
      <c r="E54" s="139">
        <f t="shared" si="3"/>
        <v>0</v>
      </c>
    </row>
    <row r="55" spans="2:6" ht="15.75" thickBot="1">
      <c r="B55" s="173" t="s">
        <v>702</v>
      </c>
      <c r="C55" s="175">
        <v>126.88</v>
      </c>
      <c r="D55" s="139"/>
      <c r="E55" s="139">
        <f t="shared" si="3"/>
        <v>0</v>
      </c>
    </row>
    <row r="56" spans="2:6" ht="15.75" thickBot="1">
      <c r="B56" s="173" t="s">
        <v>703</v>
      </c>
      <c r="C56" s="175">
        <v>93.08</v>
      </c>
      <c r="D56" s="139"/>
      <c r="E56" s="139">
        <f t="shared" si="3"/>
        <v>0</v>
      </c>
    </row>
    <row r="57" spans="2:6" ht="15.75" thickBot="1">
      <c r="B57" s="173" t="s">
        <v>704</v>
      </c>
      <c r="C57" s="175">
        <v>137.28</v>
      </c>
      <c r="D57" s="139"/>
      <c r="E57" s="139">
        <f t="shared" si="3"/>
        <v>0</v>
      </c>
    </row>
    <row r="58" spans="2:6" ht="15.75" thickBot="1">
      <c r="B58" s="173" t="s">
        <v>705</v>
      </c>
      <c r="C58" s="175">
        <v>60.580000000000005</v>
      </c>
      <c r="D58" s="139"/>
      <c r="E58" s="139">
        <f t="shared" si="3"/>
        <v>0</v>
      </c>
    </row>
    <row r="59" spans="2:6" ht="15.75" thickBot="1">
      <c r="B59" s="173" t="s">
        <v>706</v>
      </c>
      <c r="C59" s="175">
        <v>104.78</v>
      </c>
      <c r="D59" s="139"/>
      <c r="E59" s="139">
        <f t="shared" si="3"/>
        <v>0</v>
      </c>
    </row>
    <row r="60" spans="2:6" ht="15.75" thickBot="1">
      <c r="B60" s="173" t="s">
        <v>707</v>
      </c>
      <c r="C60" s="175">
        <v>54.080000000000005</v>
      </c>
      <c r="D60" s="139"/>
      <c r="E60" s="139">
        <f t="shared" si="3"/>
        <v>0</v>
      </c>
    </row>
    <row r="61" spans="2:6" ht="15.75" thickBot="1">
      <c r="B61" s="173" t="s">
        <v>708</v>
      </c>
      <c r="C61" s="175">
        <v>116.47999999999999</v>
      </c>
      <c r="D61" s="139"/>
      <c r="E61" s="139">
        <f t="shared" si="3"/>
        <v>0</v>
      </c>
    </row>
    <row r="62" spans="2:6" ht="15.75" thickBot="1">
      <c r="B62" s="173" t="s">
        <v>709</v>
      </c>
      <c r="C62" s="175">
        <v>73.58</v>
      </c>
      <c r="D62" s="139"/>
      <c r="E62" s="139">
        <f t="shared" si="3"/>
        <v>0</v>
      </c>
    </row>
    <row r="63" spans="2:6" ht="15.75" thickBot="1">
      <c r="B63" s="173" t="s">
        <v>710</v>
      </c>
      <c r="C63" s="175">
        <v>130</v>
      </c>
      <c r="D63" s="139"/>
      <c r="E63" s="139">
        <f t="shared" si="3"/>
        <v>0</v>
      </c>
      <c r="F63" s="308"/>
    </row>
    <row r="64" spans="2:6" ht="15.75" thickBot="1">
      <c r="B64" s="173" t="s">
        <v>711</v>
      </c>
      <c r="C64" s="175">
        <v>130.78</v>
      </c>
      <c r="D64" s="139"/>
      <c r="E64" s="139">
        <f t="shared" si="3"/>
        <v>0</v>
      </c>
    </row>
    <row r="65" spans="2:5" ht="15.75" thickBot="1">
      <c r="B65" s="173" t="s">
        <v>712</v>
      </c>
      <c r="C65" s="175">
        <v>60.580000000000005</v>
      </c>
      <c r="D65" s="139"/>
      <c r="E65" s="139">
        <f t="shared" si="3"/>
        <v>0</v>
      </c>
    </row>
    <row r="66" spans="2:5" ht="15.75" thickBot="1">
      <c r="B66" s="173" t="s">
        <v>713</v>
      </c>
      <c r="C66" s="175">
        <v>63.180000000000007</v>
      </c>
      <c r="D66" s="139"/>
      <c r="E66" s="139">
        <f t="shared" si="3"/>
        <v>0</v>
      </c>
    </row>
    <row r="67" spans="2:5" ht="15.75" thickBot="1">
      <c r="B67" s="173" t="s">
        <v>714</v>
      </c>
      <c r="C67" s="175">
        <v>60.580000000000005</v>
      </c>
      <c r="D67" s="139"/>
      <c r="E67" s="139">
        <f t="shared" si="3"/>
        <v>0</v>
      </c>
    </row>
    <row r="68" spans="2:5" ht="15.75" thickBot="1">
      <c r="B68" s="173" t="s">
        <v>715</v>
      </c>
      <c r="C68" s="175">
        <v>125.58</v>
      </c>
      <c r="D68" s="139"/>
      <c r="E68" s="139">
        <f t="shared" si="3"/>
        <v>0</v>
      </c>
    </row>
    <row r="69" spans="2:5" ht="15.75" thickBot="1">
      <c r="B69" s="173" t="s">
        <v>716</v>
      </c>
      <c r="C69" s="175">
        <v>93.08</v>
      </c>
      <c r="D69" s="139"/>
      <c r="E69" s="139">
        <f t="shared" si="3"/>
        <v>0</v>
      </c>
    </row>
    <row r="70" spans="2:5" ht="15.75" thickBot="1">
      <c r="B70" s="173" t="s">
        <v>717</v>
      </c>
      <c r="C70" s="175">
        <v>125.58</v>
      </c>
      <c r="D70" s="139"/>
      <c r="E70" s="139">
        <f t="shared" si="3"/>
        <v>0</v>
      </c>
    </row>
    <row r="71" spans="2:5" ht="15.75" thickBot="1">
      <c r="B71" s="173" t="s">
        <v>718</v>
      </c>
      <c r="C71" s="175">
        <v>65.78</v>
      </c>
      <c r="D71" s="139"/>
      <c r="E71" s="139">
        <f t="shared" si="3"/>
        <v>0</v>
      </c>
    </row>
    <row r="72" spans="2:5" ht="15.75" thickBot="1">
      <c r="B72" s="173" t="s">
        <v>719</v>
      </c>
      <c r="C72" s="175">
        <v>64.48</v>
      </c>
      <c r="D72" s="139"/>
      <c r="E72" s="139">
        <f t="shared" si="3"/>
        <v>0</v>
      </c>
    </row>
    <row r="73" spans="2:5" ht="15.75" thickBot="1">
      <c r="B73" s="173" t="s">
        <v>720</v>
      </c>
      <c r="C73" s="175">
        <v>41.080000000000005</v>
      </c>
      <c r="D73" s="139"/>
      <c r="E73" s="139">
        <f t="shared" si="3"/>
        <v>0</v>
      </c>
    </row>
    <row r="74" spans="2:5" ht="15.75" thickBot="1">
      <c r="B74" s="173" t="s">
        <v>721</v>
      </c>
      <c r="C74" s="175">
        <v>59.28</v>
      </c>
      <c r="D74" s="139"/>
      <c r="E74" s="139">
        <f t="shared" si="3"/>
        <v>0</v>
      </c>
    </row>
    <row r="75" spans="2:5" ht="15.75" thickBot="1">
      <c r="B75" s="173" t="s">
        <v>722</v>
      </c>
      <c r="C75" s="175">
        <v>82.68</v>
      </c>
      <c r="D75" s="139"/>
      <c r="E75" s="139">
        <f t="shared" si="3"/>
        <v>0</v>
      </c>
    </row>
    <row r="76" spans="2:5" ht="15.75" thickBot="1">
      <c r="B76" s="173" t="s">
        <v>723</v>
      </c>
      <c r="C76" s="175">
        <v>73.58</v>
      </c>
      <c r="D76" s="139"/>
      <c r="E76" s="139">
        <f t="shared" si="3"/>
        <v>0</v>
      </c>
    </row>
    <row r="77" spans="2:5" ht="15.75" thickBot="1">
      <c r="B77" s="173" t="s">
        <v>724</v>
      </c>
      <c r="C77" s="175">
        <v>57.330000000000005</v>
      </c>
      <c r="D77" s="139"/>
      <c r="E77" s="139">
        <f t="shared" si="3"/>
        <v>0</v>
      </c>
    </row>
    <row r="78" spans="2:5" ht="15.75" thickBot="1">
      <c r="B78" s="173"/>
      <c r="C78" s="175"/>
      <c r="D78" s="139"/>
      <c r="E78" s="139"/>
    </row>
    <row r="79" spans="2:5" ht="15.75" thickBot="1">
      <c r="B79" s="173" t="s">
        <v>94</v>
      </c>
      <c r="C79" s="175">
        <v>286</v>
      </c>
      <c r="D79" s="139"/>
      <c r="E79" s="139">
        <f t="shared" si="3"/>
        <v>0</v>
      </c>
    </row>
    <row r="80" spans="2:5" ht="15.75" thickBot="1">
      <c r="B80" s="173"/>
      <c r="C80" s="175"/>
      <c r="D80" s="139"/>
      <c r="E80" s="139">
        <f t="shared" si="3"/>
        <v>0</v>
      </c>
    </row>
    <row r="81" spans="2:5">
      <c r="B81" s="357" t="s">
        <v>689</v>
      </c>
      <c r="C81" s="357" t="s">
        <v>687</v>
      </c>
      <c r="D81" s="357" t="s">
        <v>51</v>
      </c>
      <c r="E81" s="357" t="s">
        <v>76</v>
      </c>
    </row>
    <row r="82" spans="2:5" ht="15.75" thickBot="1">
      <c r="B82" s="358"/>
      <c r="C82" s="358"/>
      <c r="D82" s="358"/>
      <c r="E82" s="358"/>
    </row>
    <row r="83" spans="2:5" ht="15.75" thickBot="1">
      <c r="B83" s="173" t="s">
        <v>725</v>
      </c>
      <c r="C83" s="175">
        <v>520</v>
      </c>
      <c r="D83" s="139"/>
      <c r="E83" s="139">
        <f t="shared" si="3"/>
        <v>0</v>
      </c>
    </row>
    <row r="84" spans="2:5" ht="15.75" thickBot="1">
      <c r="B84" s="173" t="s">
        <v>726</v>
      </c>
      <c r="C84" s="175">
        <v>591.5</v>
      </c>
      <c r="D84" s="139"/>
      <c r="E84" s="139">
        <f t="shared" si="3"/>
        <v>0</v>
      </c>
    </row>
    <row r="85" spans="2:5" ht="15.75" thickBot="1">
      <c r="B85" s="173" t="s">
        <v>727</v>
      </c>
      <c r="C85" s="175">
        <v>221</v>
      </c>
      <c r="D85" s="139"/>
      <c r="E85" s="139">
        <f t="shared" si="3"/>
        <v>0</v>
      </c>
    </row>
    <row r="86" spans="2:5" ht="15.75" thickBot="1">
      <c r="B86" s="173" t="s">
        <v>728</v>
      </c>
      <c r="C86" s="175">
        <v>234</v>
      </c>
      <c r="D86" s="139"/>
      <c r="E86" s="139">
        <f t="shared" si="3"/>
        <v>0</v>
      </c>
    </row>
    <row r="87" spans="2:5" ht="15.75" thickBot="1">
      <c r="B87" s="173" t="s">
        <v>729</v>
      </c>
      <c r="C87" s="175">
        <v>416</v>
      </c>
      <c r="D87" s="139"/>
      <c r="E87" s="139">
        <f t="shared" si="3"/>
        <v>0</v>
      </c>
    </row>
    <row r="88" spans="2:5" ht="15.75" thickBot="1">
      <c r="B88" s="173" t="s">
        <v>730</v>
      </c>
      <c r="C88" s="175">
        <v>468</v>
      </c>
      <c r="D88" s="139"/>
      <c r="E88" s="139">
        <f t="shared" si="3"/>
        <v>0</v>
      </c>
    </row>
    <row r="89" spans="2:5" ht="15.75" thickBot="1">
      <c r="B89" s="173" t="s">
        <v>731</v>
      </c>
      <c r="C89" s="175">
        <v>338</v>
      </c>
      <c r="D89" s="139"/>
      <c r="E89" s="139">
        <f t="shared" si="3"/>
        <v>0</v>
      </c>
    </row>
    <row r="90" spans="2:5" ht="26.25" thickBot="1">
      <c r="B90" s="173" t="s">
        <v>732</v>
      </c>
      <c r="C90" s="175">
        <v>481</v>
      </c>
      <c r="D90" s="139"/>
      <c r="E90" s="139">
        <f t="shared" si="3"/>
        <v>0</v>
      </c>
    </row>
    <row r="91" spans="2:5" ht="15.75" thickBot="1">
      <c r="B91" s="173" t="s">
        <v>733</v>
      </c>
      <c r="C91" s="175">
        <v>253.5</v>
      </c>
      <c r="D91" s="139"/>
      <c r="E91" s="139">
        <f t="shared" si="3"/>
        <v>0</v>
      </c>
    </row>
    <row r="92" spans="2:5" ht="15.75" thickBot="1">
      <c r="B92" s="173" t="s">
        <v>734</v>
      </c>
      <c r="C92" s="175">
        <v>182</v>
      </c>
      <c r="D92" s="139"/>
      <c r="E92" s="139">
        <f t="shared" si="3"/>
        <v>0</v>
      </c>
    </row>
    <row r="93" spans="2:5" ht="15.75" thickBot="1">
      <c r="B93" s="173" t="s">
        <v>735</v>
      </c>
      <c r="C93" s="175">
        <v>266.5</v>
      </c>
      <c r="D93" s="139"/>
      <c r="E93" s="139">
        <f t="shared" si="3"/>
        <v>0</v>
      </c>
    </row>
    <row r="94" spans="2:5" ht="15.75" thickBot="1">
      <c r="B94" s="173" t="s">
        <v>736</v>
      </c>
      <c r="C94" s="175">
        <v>156</v>
      </c>
      <c r="D94" s="139"/>
      <c r="E94" s="139">
        <f t="shared" si="3"/>
        <v>0</v>
      </c>
    </row>
    <row r="95" spans="2:5" ht="15.75" thickBot="1">
      <c r="B95" s="173" t="s">
        <v>737</v>
      </c>
      <c r="C95" s="175">
        <v>585</v>
      </c>
      <c r="D95" s="139"/>
      <c r="E95" s="139">
        <f t="shared" si="3"/>
        <v>0</v>
      </c>
    </row>
    <row r="96" spans="2:5" ht="15.75" thickBot="1">
      <c r="B96" s="173" t="s">
        <v>738</v>
      </c>
      <c r="C96" s="175">
        <v>416</v>
      </c>
      <c r="D96" s="139"/>
      <c r="E96" s="139">
        <f t="shared" si="3"/>
        <v>0</v>
      </c>
    </row>
    <row r="97" spans="2:5" ht="15.75" thickBot="1">
      <c r="B97" s="173" t="s">
        <v>739</v>
      </c>
      <c r="C97" s="175">
        <v>637</v>
      </c>
      <c r="D97" s="139"/>
      <c r="E97" s="139">
        <f t="shared" si="3"/>
        <v>0</v>
      </c>
    </row>
    <row r="98" spans="2:5" ht="15.75" thickBot="1">
      <c r="B98" s="173" t="s">
        <v>740</v>
      </c>
      <c r="C98" s="175">
        <v>253.5</v>
      </c>
      <c r="D98" s="139"/>
      <c r="E98" s="139">
        <f t="shared" si="3"/>
        <v>0</v>
      </c>
    </row>
    <row r="99" spans="2:5" ht="15.75" thickBot="1">
      <c r="B99" s="173" t="s">
        <v>741</v>
      </c>
      <c r="C99" s="175">
        <v>474.5</v>
      </c>
      <c r="D99" s="139"/>
      <c r="E99" s="139">
        <f t="shared" si="3"/>
        <v>0</v>
      </c>
    </row>
    <row r="100" spans="2:5" ht="15.75" thickBot="1">
      <c r="B100" s="173" t="s">
        <v>742</v>
      </c>
      <c r="C100" s="175">
        <v>221</v>
      </c>
      <c r="D100" s="139"/>
      <c r="E100" s="139">
        <f t="shared" si="3"/>
        <v>0</v>
      </c>
    </row>
    <row r="101" spans="2:5" ht="15.75" thickBot="1">
      <c r="B101" s="173" t="s">
        <v>743</v>
      </c>
      <c r="C101" s="175">
        <v>533</v>
      </c>
      <c r="D101" s="139"/>
      <c r="E101" s="139">
        <f t="shared" si="3"/>
        <v>0</v>
      </c>
    </row>
    <row r="102" spans="2:5" ht="15.75" thickBot="1">
      <c r="B102" s="173" t="s">
        <v>744</v>
      </c>
      <c r="C102" s="175">
        <v>318.5</v>
      </c>
      <c r="D102" s="139"/>
      <c r="E102" s="139">
        <f t="shared" si="3"/>
        <v>0</v>
      </c>
    </row>
    <row r="103" spans="2:5" ht="15.75" thickBot="1">
      <c r="B103" s="173" t="s">
        <v>745</v>
      </c>
      <c r="C103" s="175">
        <v>625</v>
      </c>
      <c r="D103" s="139"/>
      <c r="E103" s="139">
        <f t="shared" si="3"/>
        <v>0</v>
      </c>
    </row>
    <row r="104" spans="2:5" ht="15.75" thickBot="1">
      <c r="B104" s="173" t="s">
        <v>746</v>
      </c>
      <c r="C104" s="175">
        <v>604.5</v>
      </c>
      <c r="D104" s="139"/>
      <c r="E104" s="139">
        <f t="shared" si="3"/>
        <v>0</v>
      </c>
    </row>
    <row r="105" spans="2:5" ht="15.75" thickBot="1">
      <c r="B105" s="173" t="s">
        <v>747</v>
      </c>
      <c r="C105" s="175">
        <v>253.5</v>
      </c>
      <c r="D105" s="139"/>
      <c r="E105" s="139">
        <f t="shared" si="3"/>
        <v>0</v>
      </c>
    </row>
    <row r="106" spans="2:5" ht="15.75" thickBot="1">
      <c r="B106" s="173" t="s">
        <v>748</v>
      </c>
      <c r="C106" s="175">
        <v>266.5</v>
      </c>
      <c r="D106" s="139"/>
      <c r="E106" s="139">
        <f t="shared" si="3"/>
        <v>0</v>
      </c>
    </row>
    <row r="107" spans="2:5" ht="15.75" thickBot="1">
      <c r="B107" s="173" t="s">
        <v>749</v>
      </c>
      <c r="C107" s="175">
        <v>253.5</v>
      </c>
      <c r="D107" s="139"/>
      <c r="E107" s="139">
        <f t="shared" si="3"/>
        <v>0</v>
      </c>
    </row>
    <row r="108" spans="2:5" ht="15.75" thickBot="1">
      <c r="B108" s="173" t="s">
        <v>750</v>
      </c>
      <c r="C108" s="175">
        <v>578.5</v>
      </c>
      <c r="D108" s="139"/>
      <c r="E108" s="139">
        <f t="shared" si="3"/>
        <v>0</v>
      </c>
    </row>
    <row r="109" spans="2:5" ht="15.75" thickBot="1">
      <c r="B109" s="173" t="s">
        <v>751</v>
      </c>
      <c r="C109" s="175">
        <v>416</v>
      </c>
      <c r="D109" s="139"/>
      <c r="E109" s="139">
        <f t="shared" si="3"/>
        <v>0</v>
      </c>
    </row>
    <row r="110" spans="2:5" ht="15.75" thickBot="1">
      <c r="B110" s="173" t="s">
        <v>752</v>
      </c>
      <c r="C110" s="175">
        <v>578.5</v>
      </c>
      <c r="D110" s="139"/>
      <c r="E110" s="139">
        <f t="shared" si="3"/>
        <v>0</v>
      </c>
    </row>
    <row r="111" spans="2:5" ht="15.75" thickBot="1">
      <c r="B111" s="173" t="s">
        <v>753</v>
      </c>
      <c r="C111" s="175">
        <v>279.5</v>
      </c>
      <c r="D111" s="139"/>
      <c r="E111" s="139">
        <f t="shared" si="3"/>
        <v>0</v>
      </c>
    </row>
    <row r="112" spans="2:5" ht="15.75" thickBot="1">
      <c r="B112" s="173" t="s">
        <v>754</v>
      </c>
      <c r="C112" s="175">
        <v>300</v>
      </c>
      <c r="D112" s="139"/>
      <c r="E112" s="139">
        <f t="shared" si="3"/>
        <v>0</v>
      </c>
    </row>
    <row r="113" spans="2:5" ht="15.75" thickBot="1">
      <c r="B113" s="173" t="s">
        <v>755</v>
      </c>
      <c r="C113" s="175">
        <v>156</v>
      </c>
      <c r="D113" s="139"/>
      <c r="E113" s="139">
        <f t="shared" si="3"/>
        <v>0</v>
      </c>
    </row>
    <row r="114" spans="2:5" ht="15.75" thickBot="1">
      <c r="B114" s="173" t="s">
        <v>756</v>
      </c>
      <c r="C114" s="175">
        <v>247</v>
      </c>
      <c r="D114" s="139"/>
      <c r="E114" s="139">
        <f t="shared" si="3"/>
        <v>0</v>
      </c>
    </row>
    <row r="115" spans="2:5" ht="15.75" thickBot="1">
      <c r="B115" s="173" t="s">
        <v>757</v>
      </c>
      <c r="C115" s="175">
        <v>364</v>
      </c>
      <c r="D115" s="139"/>
      <c r="E115" s="139">
        <f t="shared" si="3"/>
        <v>0</v>
      </c>
    </row>
    <row r="116" spans="2:5" ht="15.75" thickBot="1">
      <c r="B116" s="173" t="s">
        <v>758</v>
      </c>
      <c r="C116" s="175">
        <v>318.5</v>
      </c>
      <c r="D116" s="139"/>
      <c r="E116" s="139">
        <f t="shared" si="3"/>
        <v>0</v>
      </c>
    </row>
    <row r="117" spans="2:5" ht="15.75" thickBot="1">
      <c r="B117" s="173" t="s">
        <v>759</v>
      </c>
      <c r="C117" s="175">
        <v>237.25</v>
      </c>
      <c r="D117" s="139"/>
      <c r="E117" s="139">
        <f t="shared" si="3"/>
        <v>0</v>
      </c>
    </row>
    <row r="118" spans="2:5">
      <c r="B118" s="174"/>
      <c r="D118">
        <f>SUM(D43:D117)</f>
        <v>0</v>
      </c>
    </row>
    <row r="119" spans="2:5">
      <c r="B119" s="88" t="s">
        <v>77</v>
      </c>
    </row>
  </sheetData>
  <mergeCells count="18">
    <mergeCell ref="B9:B10"/>
    <mergeCell ref="C9:C10"/>
    <mergeCell ref="D9:D10"/>
    <mergeCell ref="E9:E10"/>
    <mergeCell ref="B1:E1"/>
    <mergeCell ref="B3:E3"/>
    <mergeCell ref="B4:E4"/>
    <mergeCell ref="B5:E5"/>
    <mergeCell ref="A7:F7"/>
    <mergeCell ref="F9:F10"/>
    <mergeCell ref="B81:B82"/>
    <mergeCell ref="C81:C82"/>
    <mergeCell ref="D81:D82"/>
    <mergeCell ref="E81:E82"/>
    <mergeCell ref="B41:B42"/>
    <mergeCell ref="C41:C42"/>
    <mergeCell ref="D41:D42"/>
    <mergeCell ref="E41:E42"/>
  </mergeCells>
  <hyperlinks>
    <hyperlink ref="B119" location="'Главная '!A1" display="Вернуться на главную страницу"/>
    <hyperlink ref="A7:E7" r:id="rId1" display="Травы, плоды, натуральные добавки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8"/>
  <sheetViews>
    <sheetView topLeftCell="A37" workbookViewId="0">
      <selection activeCell="I45" sqref="I45"/>
    </sheetView>
  </sheetViews>
  <sheetFormatPr defaultRowHeight="12.75"/>
  <cols>
    <col min="1" max="1" width="45.85546875" style="57" customWidth="1"/>
    <col min="2" max="2" width="10.5703125" style="63" customWidth="1"/>
    <col min="3" max="3" width="23" style="64" customWidth="1"/>
    <col min="4" max="4" width="8.140625" style="63" customWidth="1"/>
    <col min="5" max="5" width="9.140625" style="109"/>
    <col min="6" max="242" width="9.140625" style="57"/>
    <col min="243" max="243" width="34.7109375" style="57" customWidth="1"/>
    <col min="244" max="244" width="10.5703125" style="57" customWidth="1"/>
    <col min="245" max="245" width="23" style="57" customWidth="1"/>
    <col min="246" max="246" width="8.140625" style="57" customWidth="1"/>
    <col min="247" max="498" width="9.140625" style="57"/>
    <col min="499" max="499" width="34.7109375" style="57" customWidth="1"/>
    <col min="500" max="500" width="10.5703125" style="57" customWidth="1"/>
    <col min="501" max="501" width="23" style="57" customWidth="1"/>
    <col min="502" max="502" width="8.140625" style="57" customWidth="1"/>
    <col min="503" max="754" width="9.140625" style="57"/>
    <col min="755" max="755" width="34.7109375" style="57" customWidth="1"/>
    <col min="756" max="756" width="10.5703125" style="57" customWidth="1"/>
    <col min="757" max="757" width="23" style="57" customWidth="1"/>
    <col min="758" max="758" width="8.140625" style="57" customWidth="1"/>
    <col min="759" max="1010" width="9.140625" style="57"/>
    <col min="1011" max="1011" width="34.7109375" style="57" customWidth="1"/>
    <col min="1012" max="1012" width="10.5703125" style="57" customWidth="1"/>
    <col min="1013" max="1013" width="23" style="57" customWidth="1"/>
    <col min="1014" max="1014" width="8.140625" style="57" customWidth="1"/>
    <col min="1015" max="1266" width="9.140625" style="57"/>
    <col min="1267" max="1267" width="34.7109375" style="57" customWidth="1"/>
    <col min="1268" max="1268" width="10.5703125" style="57" customWidth="1"/>
    <col min="1269" max="1269" width="23" style="57" customWidth="1"/>
    <col min="1270" max="1270" width="8.140625" style="57" customWidth="1"/>
    <col min="1271" max="1522" width="9.140625" style="57"/>
    <col min="1523" max="1523" width="34.7109375" style="57" customWidth="1"/>
    <col min="1524" max="1524" width="10.5703125" style="57" customWidth="1"/>
    <col min="1525" max="1525" width="23" style="57" customWidth="1"/>
    <col min="1526" max="1526" width="8.140625" style="57" customWidth="1"/>
    <col min="1527" max="1778" width="9.140625" style="57"/>
    <col min="1779" max="1779" width="34.7109375" style="57" customWidth="1"/>
    <col min="1780" max="1780" width="10.5703125" style="57" customWidth="1"/>
    <col min="1781" max="1781" width="23" style="57" customWidth="1"/>
    <col min="1782" max="1782" width="8.140625" style="57" customWidth="1"/>
    <col min="1783" max="2034" width="9.140625" style="57"/>
    <col min="2035" max="2035" width="34.7109375" style="57" customWidth="1"/>
    <col min="2036" max="2036" width="10.5703125" style="57" customWidth="1"/>
    <col min="2037" max="2037" width="23" style="57" customWidth="1"/>
    <col min="2038" max="2038" width="8.140625" style="57" customWidth="1"/>
    <col min="2039" max="2290" width="9.140625" style="57"/>
    <col min="2291" max="2291" width="34.7109375" style="57" customWidth="1"/>
    <col min="2292" max="2292" width="10.5703125" style="57" customWidth="1"/>
    <col min="2293" max="2293" width="23" style="57" customWidth="1"/>
    <col min="2294" max="2294" width="8.140625" style="57" customWidth="1"/>
    <col min="2295" max="2546" width="9.140625" style="57"/>
    <col min="2547" max="2547" width="34.7109375" style="57" customWidth="1"/>
    <col min="2548" max="2548" width="10.5703125" style="57" customWidth="1"/>
    <col min="2549" max="2549" width="23" style="57" customWidth="1"/>
    <col min="2550" max="2550" width="8.140625" style="57" customWidth="1"/>
    <col min="2551" max="2802" width="9.140625" style="57"/>
    <col min="2803" max="2803" width="34.7109375" style="57" customWidth="1"/>
    <col min="2804" max="2804" width="10.5703125" style="57" customWidth="1"/>
    <col min="2805" max="2805" width="23" style="57" customWidth="1"/>
    <col min="2806" max="2806" width="8.140625" style="57" customWidth="1"/>
    <col min="2807" max="3058" width="9.140625" style="57"/>
    <col min="3059" max="3059" width="34.7109375" style="57" customWidth="1"/>
    <col min="3060" max="3060" width="10.5703125" style="57" customWidth="1"/>
    <col min="3061" max="3061" width="23" style="57" customWidth="1"/>
    <col min="3062" max="3062" width="8.140625" style="57" customWidth="1"/>
    <col min="3063" max="3314" width="9.140625" style="57"/>
    <col min="3315" max="3315" width="34.7109375" style="57" customWidth="1"/>
    <col min="3316" max="3316" width="10.5703125" style="57" customWidth="1"/>
    <col min="3317" max="3317" width="23" style="57" customWidth="1"/>
    <col min="3318" max="3318" width="8.140625" style="57" customWidth="1"/>
    <col min="3319" max="3570" width="9.140625" style="57"/>
    <col min="3571" max="3571" width="34.7109375" style="57" customWidth="1"/>
    <col min="3572" max="3572" width="10.5703125" style="57" customWidth="1"/>
    <col min="3573" max="3573" width="23" style="57" customWidth="1"/>
    <col min="3574" max="3574" width="8.140625" style="57" customWidth="1"/>
    <col min="3575" max="3826" width="9.140625" style="57"/>
    <col min="3827" max="3827" width="34.7109375" style="57" customWidth="1"/>
    <col min="3828" max="3828" width="10.5703125" style="57" customWidth="1"/>
    <col min="3829" max="3829" width="23" style="57" customWidth="1"/>
    <col min="3830" max="3830" width="8.140625" style="57" customWidth="1"/>
    <col min="3831" max="4082" width="9.140625" style="57"/>
    <col min="4083" max="4083" width="34.7109375" style="57" customWidth="1"/>
    <col min="4084" max="4084" width="10.5703125" style="57" customWidth="1"/>
    <col min="4085" max="4085" width="23" style="57" customWidth="1"/>
    <col min="4086" max="4086" width="8.140625" style="57" customWidth="1"/>
    <col min="4087" max="4338" width="9.140625" style="57"/>
    <col min="4339" max="4339" width="34.7109375" style="57" customWidth="1"/>
    <col min="4340" max="4340" width="10.5703125" style="57" customWidth="1"/>
    <col min="4341" max="4341" width="23" style="57" customWidth="1"/>
    <col min="4342" max="4342" width="8.140625" style="57" customWidth="1"/>
    <col min="4343" max="4594" width="9.140625" style="57"/>
    <col min="4595" max="4595" width="34.7109375" style="57" customWidth="1"/>
    <col min="4596" max="4596" width="10.5703125" style="57" customWidth="1"/>
    <col min="4597" max="4597" width="23" style="57" customWidth="1"/>
    <col min="4598" max="4598" width="8.140625" style="57" customWidth="1"/>
    <col min="4599" max="4850" width="9.140625" style="57"/>
    <col min="4851" max="4851" width="34.7109375" style="57" customWidth="1"/>
    <col min="4852" max="4852" width="10.5703125" style="57" customWidth="1"/>
    <col min="4853" max="4853" width="23" style="57" customWidth="1"/>
    <col min="4854" max="4854" width="8.140625" style="57" customWidth="1"/>
    <col min="4855" max="5106" width="9.140625" style="57"/>
    <col min="5107" max="5107" width="34.7109375" style="57" customWidth="1"/>
    <col min="5108" max="5108" width="10.5703125" style="57" customWidth="1"/>
    <col min="5109" max="5109" width="23" style="57" customWidth="1"/>
    <col min="5110" max="5110" width="8.140625" style="57" customWidth="1"/>
    <col min="5111" max="5362" width="9.140625" style="57"/>
    <col min="5363" max="5363" width="34.7109375" style="57" customWidth="1"/>
    <col min="5364" max="5364" width="10.5703125" style="57" customWidth="1"/>
    <col min="5365" max="5365" width="23" style="57" customWidth="1"/>
    <col min="5366" max="5366" width="8.140625" style="57" customWidth="1"/>
    <col min="5367" max="5618" width="9.140625" style="57"/>
    <col min="5619" max="5619" width="34.7109375" style="57" customWidth="1"/>
    <col min="5620" max="5620" width="10.5703125" style="57" customWidth="1"/>
    <col min="5621" max="5621" width="23" style="57" customWidth="1"/>
    <col min="5622" max="5622" width="8.140625" style="57" customWidth="1"/>
    <col min="5623" max="5874" width="9.140625" style="57"/>
    <col min="5875" max="5875" width="34.7109375" style="57" customWidth="1"/>
    <col min="5876" max="5876" width="10.5703125" style="57" customWidth="1"/>
    <col min="5877" max="5877" width="23" style="57" customWidth="1"/>
    <col min="5878" max="5878" width="8.140625" style="57" customWidth="1"/>
    <col min="5879" max="6130" width="9.140625" style="57"/>
    <col min="6131" max="6131" width="34.7109375" style="57" customWidth="1"/>
    <col min="6132" max="6132" width="10.5703125" style="57" customWidth="1"/>
    <col min="6133" max="6133" width="23" style="57" customWidth="1"/>
    <col min="6134" max="6134" width="8.140625" style="57" customWidth="1"/>
    <col min="6135" max="6386" width="9.140625" style="57"/>
    <col min="6387" max="6387" width="34.7109375" style="57" customWidth="1"/>
    <col min="6388" max="6388" width="10.5703125" style="57" customWidth="1"/>
    <col min="6389" max="6389" width="23" style="57" customWidth="1"/>
    <col min="6390" max="6390" width="8.140625" style="57" customWidth="1"/>
    <col min="6391" max="6642" width="9.140625" style="57"/>
    <col min="6643" max="6643" width="34.7109375" style="57" customWidth="1"/>
    <col min="6644" max="6644" width="10.5703125" style="57" customWidth="1"/>
    <col min="6645" max="6645" width="23" style="57" customWidth="1"/>
    <col min="6646" max="6646" width="8.140625" style="57" customWidth="1"/>
    <col min="6647" max="6898" width="9.140625" style="57"/>
    <col min="6899" max="6899" width="34.7109375" style="57" customWidth="1"/>
    <col min="6900" max="6900" width="10.5703125" style="57" customWidth="1"/>
    <col min="6901" max="6901" width="23" style="57" customWidth="1"/>
    <col min="6902" max="6902" width="8.140625" style="57" customWidth="1"/>
    <col min="6903" max="7154" width="9.140625" style="57"/>
    <col min="7155" max="7155" width="34.7109375" style="57" customWidth="1"/>
    <col min="7156" max="7156" width="10.5703125" style="57" customWidth="1"/>
    <col min="7157" max="7157" width="23" style="57" customWidth="1"/>
    <col min="7158" max="7158" width="8.140625" style="57" customWidth="1"/>
    <col min="7159" max="7410" width="9.140625" style="57"/>
    <col min="7411" max="7411" width="34.7109375" style="57" customWidth="1"/>
    <col min="7412" max="7412" width="10.5703125" style="57" customWidth="1"/>
    <col min="7413" max="7413" width="23" style="57" customWidth="1"/>
    <col min="7414" max="7414" width="8.140625" style="57" customWidth="1"/>
    <col min="7415" max="7666" width="9.140625" style="57"/>
    <col min="7667" max="7667" width="34.7109375" style="57" customWidth="1"/>
    <col min="7668" max="7668" width="10.5703125" style="57" customWidth="1"/>
    <col min="7669" max="7669" width="23" style="57" customWidth="1"/>
    <col min="7670" max="7670" width="8.140625" style="57" customWidth="1"/>
    <col min="7671" max="7922" width="9.140625" style="57"/>
    <col min="7923" max="7923" width="34.7109375" style="57" customWidth="1"/>
    <col min="7924" max="7924" width="10.5703125" style="57" customWidth="1"/>
    <col min="7925" max="7925" width="23" style="57" customWidth="1"/>
    <col min="7926" max="7926" width="8.140625" style="57" customWidth="1"/>
    <col min="7927" max="8178" width="9.140625" style="57"/>
    <col min="8179" max="8179" width="34.7109375" style="57" customWidth="1"/>
    <col min="8180" max="8180" width="10.5703125" style="57" customWidth="1"/>
    <col min="8181" max="8181" width="23" style="57" customWidth="1"/>
    <col min="8182" max="8182" width="8.140625" style="57" customWidth="1"/>
    <col min="8183" max="8434" width="9.140625" style="57"/>
    <col min="8435" max="8435" width="34.7109375" style="57" customWidth="1"/>
    <col min="8436" max="8436" width="10.5703125" style="57" customWidth="1"/>
    <col min="8437" max="8437" width="23" style="57" customWidth="1"/>
    <col min="8438" max="8438" width="8.140625" style="57" customWidth="1"/>
    <col min="8439" max="8690" width="9.140625" style="57"/>
    <col min="8691" max="8691" width="34.7109375" style="57" customWidth="1"/>
    <col min="8692" max="8692" width="10.5703125" style="57" customWidth="1"/>
    <col min="8693" max="8693" width="23" style="57" customWidth="1"/>
    <col min="8694" max="8694" width="8.140625" style="57" customWidth="1"/>
    <col min="8695" max="8946" width="9.140625" style="57"/>
    <col min="8947" max="8947" width="34.7109375" style="57" customWidth="1"/>
    <col min="8948" max="8948" width="10.5703125" style="57" customWidth="1"/>
    <col min="8949" max="8949" width="23" style="57" customWidth="1"/>
    <col min="8950" max="8950" width="8.140625" style="57" customWidth="1"/>
    <col min="8951" max="9202" width="9.140625" style="57"/>
    <col min="9203" max="9203" width="34.7109375" style="57" customWidth="1"/>
    <col min="9204" max="9204" width="10.5703125" style="57" customWidth="1"/>
    <col min="9205" max="9205" width="23" style="57" customWidth="1"/>
    <col min="9206" max="9206" width="8.140625" style="57" customWidth="1"/>
    <col min="9207" max="9458" width="9.140625" style="57"/>
    <col min="9459" max="9459" width="34.7109375" style="57" customWidth="1"/>
    <col min="9460" max="9460" width="10.5703125" style="57" customWidth="1"/>
    <col min="9461" max="9461" width="23" style="57" customWidth="1"/>
    <col min="9462" max="9462" width="8.140625" style="57" customWidth="1"/>
    <col min="9463" max="9714" width="9.140625" style="57"/>
    <col min="9715" max="9715" width="34.7109375" style="57" customWidth="1"/>
    <col min="9716" max="9716" width="10.5703125" style="57" customWidth="1"/>
    <col min="9717" max="9717" width="23" style="57" customWidth="1"/>
    <col min="9718" max="9718" width="8.140625" style="57" customWidth="1"/>
    <col min="9719" max="9970" width="9.140625" style="57"/>
    <col min="9971" max="9971" width="34.7109375" style="57" customWidth="1"/>
    <col min="9972" max="9972" width="10.5703125" style="57" customWidth="1"/>
    <col min="9973" max="9973" width="23" style="57" customWidth="1"/>
    <col min="9974" max="9974" width="8.140625" style="57" customWidth="1"/>
    <col min="9975" max="10226" width="9.140625" style="57"/>
    <col min="10227" max="10227" width="34.7109375" style="57" customWidth="1"/>
    <col min="10228" max="10228" width="10.5703125" style="57" customWidth="1"/>
    <col min="10229" max="10229" width="23" style="57" customWidth="1"/>
    <col min="10230" max="10230" width="8.140625" style="57" customWidth="1"/>
    <col min="10231" max="10482" width="9.140625" style="57"/>
    <col min="10483" max="10483" width="34.7109375" style="57" customWidth="1"/>
    <col min="10484" max="10484" width="10.5703125" style="57" customWidth="1"/>
    <col min="10485" max="10485" width="23" style="57" customWidth="1"/>
    <col min="10486" max="10486" width="8.140625" style="57" customWidth="1"/>
    <col min="10487" max="10738" width="9.140625" style="57"/>
    <col min="10739" max="10739" width="34.7109375" style="57" customWidth="1"/>
    <col min="10740" max="10740" width="10.5703125" style="57" customWidth="1"/>
    <col min="10741" max="10741" width="23" style="57" customWidth="1"/>
    <col min="10742" max="10742" width="8.140625" style="57" customWidth="1"/>
    <col min="10743" max="10994" width="9.140625" style="57"/>
    <col min="10995" max="10995" width="34.7109375" style="57" customWidth="1"/>
    <col min="10996" max="10996" width="10.5703125" style="57" customWidth="1"/>
    <col min="10997" max="10997" width="23" style="57" customWidth="1"/>
    <col min="10998" max="10998" width="8.140625" style="57" customWidth="1"/>
    <col min="10999" max="11250" width="9.140625" style="57"/>
    <col min="11251" max="11251" width="34.7109375" style="57" customWidth="1"/>
    <col min="11252" max="11252" width="10.5703125" style="57" customWidth="1"/>
    <col min="11253" max="11253" width="23" style="57" customWidth="1"/>
    <col min="11254" max="11254" width="8.140625" style="57" customWidth="1"/>
    <col min="11255" max="11506" width="9.140625" style="57"/>
    <col min="11507" max="11507" width="34.7109375" style="57" customWidth="1"/>
    <col min="11508" max="11508" width="10.5703125" style="57" customWidth="1"/>
    <col min="11509" max="11509" width="23" style="57" customWidth="1"/>
    <col min="11510" max="11510" width="8.140625" style="57" customWidth="1"/>
    <col min="11511" max="11762" width="9.140625" style="57"/>
    <col min="11763" max="11763" width="34.7109375" style="57" customWidth="1"/>
    <col min="11764" max="11764" width="10.5703125" style="57" customWidth="1"/>
    <col min="11765" max="11765" width="23" style="57" customWidth="1"/>
    <col min="11766" max="11766" width="8.140625" style="57" customWidth="1"/>
    <col min="11767" max="12018" width="9.140625" style="57"/>
    <col min="12019" max="12019" width="34.7109375" style="57" customWidth="1"/>
    <col min="12020" max="12020" width="10.5703125" style="57" customWidth="1"/>
    <col min="12021" max="12021" width="23" style="57" customWidth="1"/>
    <col min="12022" max="12022" width="8.140625" style="57" customWidth="1"/>
    <col min="12023" max="12274" width="9.140625" style="57"/>
    <col min="12275" max="12275" width="34.7109375" style="57" customWidth="1"/>
    <col min="12276" max="12276" width="10.5703125" style="57" customWidth="1"/>
    <col min="12277" max="12277" width="23" style="57" customWidth="1"/>
    <col min="12278" max="12278" width="8.140625" style="57" customWidth="1"/>
    <col min="12279" max="12530" width="9.140625" style="57"/>
    <col min="12531" max="12531" width="34.7109375" style="57" customWidth="1"/>
    <col min="12532" max="12532" width="10.5703125" style="57" customWidth="1"/>
    <col min="12533" max="12533" width="23" style="57" customWidth="1"/>
    <col min="12534" max="12534" width="8.140625" style="57" customWidth="1"/>
    <col min="12535" max="12786" width="9.140625" style="57"/>
    <col min="12787" max="12787" width="34.7109375" style="57" customWidth="1"/>
    <col min="12788" max="12788" width="10.5703125" style="57" customWidth="1"/>
    <col min="12789" max="12789" width="23" style="57" customWidth="1"/>
    <col min="12790" max="12790" width="8.140625" style="57" customWidth="1"/>
    <col min="12791" max="13042" width="9.140625" style="57"/>
    <col min="13043" max="13043" width="34.7109375" style="57" customWidth="1"/>
    <col min="13044" max="13044" width="10.5703125" style="57" customWidth="1"/>
    <col min="13045" max="13045" width="23" style="57" customWidth="1"/>
    <col min="13046" max="13046" width="8.140625" style="57" customWidth="1"/>
    <col min="13047" max="13298" width="9.140625" style="57"/>
    <col min="13299" max="13299" width="34.7109375" style="57" customWidth="1"/>
    <col min="13300" max="13300" width="10.5703125" style="57" customWidth="1"/>
    <col min="13301" max="13301" width="23" style="57" customWidth="1"/>
    <col min="13302" max="13302" width="8.140625" style="57" customWidth="1"/>
    <col min="13303" max="13554" width="9.140625" style="57"/>
    <col min="13555" max="13555" width="34.7109375" style="57" customWidth="1"/>
    <col min="13556" max="13556" width="10.5703125" style="57" customWidth="1"/>
    <col min="13557" max="13557" width="23" style="57" customWidth="1"/>
    <col min="13558" max="13558" width="8.140625" style="57" customWidth="1"/>
    <col min="13559" max="13810" width="9.140625" style="57"/>
    <col min="13811" max="13811" width="34.7109375" style="57" customWidth="1"/>
    <col min="13812" max="13812" width="10.5703125" style="57" customWidth="1"/>
    <col min="13813" max="13813" width="23" style="57" customWidth="1"/>
    <col min="13814" max="13814" width="8.140625" style="57" customWidth="1"/>
    <col min="13815" max="14066" width="9.140625" style="57"/>
    <col min="14067" max="14067" width="34.7109375" style="57" customWidth="1"/>
    <col min="14068" max="14068" width="10.5703125" style="57" customWidth="1"/>
    <col min="14069" max="14069" width="23" style="57" customWidth="1"/>
    <col min="14070" max="14070" width="8.140625" style="57" customWidth="1"/>
    <col min="14071" max="14322" width="9.140625" style="57"/>
    <col min="14323" max="14323" width="34.7109375" style="57" customWidth="1"/>
    <col min="14324" max="14324" width="10.5703125" style="57" customWidth="1"/>
    <col min="14325" max="14325" width="23" style="57" customWidth="1"/>
    <col min="14326" max="14326" width="8.140625" style="57" customWidth="1"/>
    <col min="14327" max="14578" width="9.140625" style="57"/>
    <col min="14579" max="14579" width="34.7109375" style="57" customWidth="1"/>
    <col min="14580" max="14580" width="10.5703125" style="57" customWidth="1"/>
    <col min="14581" max="14581" width="23" style="57" customWidth="1"/>
    <col min="14582" max="14582" width="8.140625" style="57" customWidth="1"/>
    <col min="14583" max="14834" width="9.140625" style="57"/>
    <col min="14835" max="14835" width="34.7109375" style="57" customWidth="1"/>
    <col min="14836" max="14836" width="10.5703125" style="57" customWidth="1"/>
    <col min="14837" max="14837" width="23" style="57" customWidth="1"/>
    <col min="14838" max="14838" width="8.140625" style="57" customWidth="1"/>
    <col min="14839" max="15090" width="9.140625" style="57"/>
    <col min="15091" max="15091" width="34.7109375" style="57" customWidth="1"/>
    <col min="15092" max="15092" width="10.5703125" style="57" customWidth="1"/>
    <col min="15093" max="15093" width="23" style="57" customWidth="1"/>
    <col min="15094" max="15094" width="8.140625" style="57" customWidth="1"/>
    <col min="15095" max="15346" width="9.140625" style="57"/>
    <col min="15347" max="15347" width="34.7109375" style="57" customWidth="1"/>
    <col min="15348" max="15348" width="10.5703125" style="57" customWidth="1"/>
    <col min="15349" max="15349" width="23" style="57" customWidth="1"/>
    <col min="15350" max="15350" width="8.140625" style="57" customWidth="1"/>
    <col min="15351" max="15602" width="9.140625" style="57"/>
    <col min="15603" max="15603" width="34.7109375" style="57" customWidth="1"/>
    <col min="15604" max="15604" width="10.5703125" style="57" customWidth="1"/>
    <col min="15605" max="15605" width="23" style="57" customWidth="1"/>
    <col min="15606" max="15606" width="8.140625" style="57" customWidth="1"/>
    <col min="15607" max="15858" width="9.140625" style="57"/>
    <col min="15859" max="15859" width="34.7109375" style="57" customWidth="1"/>
    <col min="15860" max="15860" width="10.5703125" style="57" customWidth="1"/>
    <col min="15861" max="15861" width="23" style="57" customWidth="1"/>
    <col min="15862" max="15862" width="8.140625" style="57" customWidth="1"/>
    <col min="15863" max="16114" width="9.140625" style="57"/>
    <col min="16115" max="16115" width="34.7109375" style="57" customWidth="1"/>
    <col min="16116" max="16116" width="10.5703125" style="57" customWidth="1"/>
    <col min="16117" max="16117" width="23" style="57" customWidth="1"/>
    <col min="16118" max="16118" width="8.140625" style="57" customWidth="1"/>
    <col min="16119" max="16384" width="9.140625" style="57"/>
  </cols>
  <sheetData>
    <row r="1" spans="1:6" ht="25.5">
      <c r="A1" s="367" t="s">
        <v>82</v>
      </c>
      <c r="B1" s="367"/>
      <c r="C1" s="367"/>
      <c r="D1" s="367"/>
      <c r="E1" s="367"/>
    </row>
    <row r="2" spans="1:6" ht="12.75" customHeight="1">
      <c r="A2" s="368" t="s">
        <v>54</v>
      </c>
      <c r="B2" s="368"/>
      <c r="C2" s="368"/>
      <c r="D2" s="368"/>
      <c r="E2" s="368"/>
    </row>
    <row r="3" spans="1:6" ht="12.75" customHeight="1">
      <c r="A3" s="368" t="s">
        <v>133</v>
      </c>
      <c r="B3" s="368"/>
      <c r="C3" s="368"/>
      <c r="D3" s="368"/>
      <c r="E3" s="368"/>
    </row>
    <row r="4" spans="1:6" ht="12.75" customHeight="1">
      <c r="A4" s="94"/>
      <c r="B4" s="94"/>
      <c r="C4" s="94"/>
      <c r="D4" s="94"/>
      <c r="E4" s="94"/>
    </row>
    <row r="5" spans="1:6" ht="15">
      <c r="A5" s="87" t="s">
        <v>77</v>
      </c>
      <c r="B5" s="55"/>
      <c r="C5" s="56"/>
      <c r="D5" s="55"/>
    </row>
    <row r="6" spans="1:6" ht="15">
      <c r="A6" s="87"/>
      <c r="B6" s="55"/>
      <c r="C6" s="56"/>
      <c r="D6" s="55"/>
    </row>
    <row r="7" spans="1:6" s="53" customFormat="1" ht="19.5">
      <c r="A7" s="369" t="s">
        <v>83</v>
      </c>
      <c r="B7" s="369"/>
      <c r="C7" s="369"/>
      <c r="D7" s="369"/>
      <c r="E7" s="369"/>
    </row>
    <row r="8" spans="1:6" s="66" customFormat="1">
      <c r="A8" s="153"/>
      <c r="B8" s="154"/>
      <c r="C8" s="154"/>
      <c r="D8" s="154"/>
      <c r="E8" s="159"/>
    </row>
    <row r="9" spans="1:6" s="68" customFormat="1" ht="24">
      <c r="A9" s="149" t="s">
        <v>47</v>
      </c>
      <c r="B9" s="150" t="s">
        <v>294</v>
      </c>
      <c r="C9" s="150" t="s">
        <v>159</v>
      </c>
      <c r="D9" s="150" t="s">
        <v>51</v>
      </c>
      <c r="E9" s="213" t="s">
        <v>295</v>
      </c>
      <c r="F9" s="215" t="s">
        <v>631</v>
      </c>
    </row>
    <row r="10" spans="1:6" s="68" customFormat="1" ht="15">
      <c r="A10" s="125" t="s">
        <v>390</v>
      </c>
      <c r="B10" s="127">
        <v>524.76662700000008</v>
      </c>
      <c r="C10" s="146" t="s">
        <v>73</v>
      </c>
      <c r="D10" s="119"/>
      <c r="E10" s="214">
        <f>D10*B10</f>
        <v>0</v>
      </c>
      <c r="F10" s="216">
        <f>B10*0.9</f>
        <v>472.28996430000007</v>
      </c>
    </row>
    <row r="11" spans="1:6" s="68" customFormat="1" ht="30">
      <c r="A11" s="125" t="s">
        <v>391</v>
      </c>
      <c r="B11" s="127">
        <v>520.09511400000019</v>
      </c>
      <c r="C11" s="146" t="s">
        <v>73</v>
      </c>
      <c r="D11" s="119"/>
      <c r="E11" s="214">
        <f t="shared" ref="E11:E54" si="0">D11*B11</f>
        <v>0</v>
      </c>
      <c r="F11" s="216">
        <f t="shared" ref="F11:F54" si="1">B11*0.9</f>
        <v>468.08560260000019</v>
      </c>
    </row>
    <row r="12" spans="1:6" s="68" customFormat="1" ht="30">
      <c r="A12" s="309" t="s">
        <v>895</v>
      </c>
      <c r="B12" s="127">
        <v>152.60275800000002</v>
      </c>
      <c r="C12" s="146" t="s">
        <v>161</v>
      </c>
      <c r="D12" s="119"/>
      <c r="E12" s="214">
        <f t="shared" si="0"/>
        <v>0</v>
      </c>
      <c r="F12" s="216">
        <f t="shared" si="1"/>
        <v>137.34248220000003</v>
      </c>
    </row>
    <row r="13" spans="1:6" s="68" customFormat="1" ht="15">
      <c r="A13" s="125" t="s">
        <v>392</v>
      </c>
      <c r="B13" s="127">
        <v>227.34696600000007</v>
      </c>
      <c r="C13" s="146" t="s">
        <v>73</v>
      </c>
      <c r="D13" s="119"/>
      <c r="E13" s="214">
        <f t="shared" si="0"/>
        <v>0</v>
      </c>
      <c r="F13" s="216">
        <f t="shared" si="1"/>
        <v>204.61226940000006</v>
      </c>
    </row>
    <row r="14" spans="1:6" s="68" customFormat="1" ht="30">
      <c r="A14" s="125" t="s">
        <v>393</v>
      </c>
      <c r="B14" s="127">
        <v>221.11828200000008</v>
      </c>
      <c r="C14" s="146" t="s">
        <v>73</v>
      </c>
      <c r="D14" s="119"/>
      <c r="E14" s="214">
        <f t="shared" si="0"/>
        <v>0</v>
      </c>
      <c r="F14" s="216">
        <f t="shared" si="1"/>
        <v>199.00645380000009</v>
      </c>
    </row>
    <row r="15" spans="1:6" s="68" customFormat="1" ht="15">
      <c r="A15" s="125" t="s">
        <v>394</v>
      </c>
      <c r="B15" s="127">
        <v>101.21611500000003</v>
      </c>
      <c r="C15" s="146" t="s">
        <v>161</v>
      </c>
      <c r="D15" s="119"/>
      <c r="E15" s="214">
        <f t="shared" si="0"/>
        <v>0</v>
      </c>
      <c r="F15" s="216">
        <f t="shared" si="1"/>
        <v>91.09450350000003</v>
      </c>
    </row>
    <row r="16" spans="1:6" s="68" customFormat="1" ht="15">
      <c r="A16" s="125" t="s">
        <v>395</v>
      </c>
      <c r="B16" s="127">
        <v>101.21611500000003</v>
      </c>
      <c r="C16" s="146" t="s">
        <v>161</v>
      </c>
      <c r="D16" s="119"/>
      <c r="E16" s="214">
        <f t="shared" si="0"/>
        <v>0</v>
      </c>
      <c r="F16" s="216">
        <f t="shared" si="1"/>
        <v>91.09450350000003</v>
      </c>
    </row>
    <row r="17" spans="1:6" s="68" customFormat="1" ht="15">
      <c r="A17" s="125" t="s">
        <v>396</v>
      </c>
      <c r="B17" s="127">
        <v>88.758747000000014</v>
      </c>
      <c r="C17" s="146" t="s">
        <v>161</v>
      </c>
      <c r="D17" s="119"/>
      <c r="E17" s="214">
        <f t="shared" si="0"/>
        <v>0</v>
      </c>
      <c r="F17" s="216">
        <f t="shared" si="1"/>
        <v>79.882872300000017</v>
      </c>
    </row>
    <row r="18" spans="1:6" s="68" customFormat="1" ht="15">
      <c r="A18" s="125" t="s">
        <v>397</v>
      </c>
      <c r="B18" s="127">
        <v>38.929275000000011</v>
      </c>
      <c r="C18" s="146" t="s">
        <v>161</v>
      </c>
      <c r="D18" s="119"/>
      <c r="E18" s="214">
        <f t="shared" si="0"/>
        <v>0</v>
      </c>
      <c r="F18" s="216">
        <f t="shared" si="1"/>
        <v>35.036347500000012</v>
      </c>
    </row>
    <row r="19" spans="1:6" s="68" customFormat="1" ht="15">
      <c r="A19" s="125" t="s">
        <v>398</v>
      </c>
      <c r="B19" s="127">
        <v>80.972892000000002</v>
      </c>
      <c r="C19" s="146" t="s">
        <v>161</v>
      </c>
      <c r="D19" s="119"/>
      <c r="E19" s="214">
        <f t="shared" si="0"/>
        <v>0</v>
      </c>
      <c r="F19" s="216">
        <f t="shared" si="1"/>
        <v>72.87560280000001</v>
      </c>
    </row>
    <row r="20" spans="1:6" s="68" customFormat="1" ht="15">
      <c r="A20" s="125" t="s">
        <v>399</v>
      </c>
      <c r="B20" s="127">
        <v>485.83735200000007</v>
      </c>
      <c r="C20" s="146" t="s">
        <v>73</v>
      </c>
      <c r="D20" s="119"/>
      <c r="E20" s="214">
        <f t="shared" si="0"/>
        <v>0</v>
      </c>
      <c r="F20" s="216">
        <f t="shared" si="1"/>
        <v>437.25361680000009</v>
      </c>
    </row>
    <row r="21" spans="1:6" s="68" customFormat="1" ht="15">
      <c r="A21" s="125" t="s">
        <v>400</v>
      </c>
      <c r="B21" s="127">
        <v>462.47978700000004</v>
      </c>
      <c r="C21" s="146" t="s">
        <v>73</v>
      </c>
      <c r="D21" s="119"/>
      <c r="E21" s="214">
        <f t="shared" si="0"/>
        <v>0</v>
      </c>
      <c r="F21" s="216">
        <f t="shared" si="1"/>
        <v>416.23180830000007</v>
      </c>
    </row>
    <row r="22" spans="1:6" s="68" customFormat="1" ht="15">
      <c r="A22" s="125" t="s">
        <v>401</v>
      </c>
      <c r="B22" s="127">
        <v>88.758747000000014</v>
      </c>
      <c r="C22" s="146" t="s">
        <v>161</v>
      </c>
      <c r="D22" s="119"/>
      <c r="E22" s="214">
        <f t="shared" si="0"/>
        <v>0</v>
      </c>
      <c r="F22" s="216">
        <f t="shared" si="1"/>
        <v>79.882872300000017</v>
      </c>
    </row>
    <row r="23" spans="1:6" s="68" customFormat="1" ht="15">
      <c r="A23" s="125" t="s">
        <v>402</v>
      </c>
      <c r="B23" s="127">
        <v>105.88762800000002</v>
      </c>
      <c r="C23" s="146" t="s">
        <v>161</v>
      </c>
      <c r="D23" s="119"/>
      <c r="E23" s="214">
        <f t="shared" si="0"/>
        <v>0</v>
      </c>
      <c r="F23" s="216">
        <f t="shared" si="1"/>
        <v>95.298865200000023</v>
      </c>
    </row>
    <row r="24" spans="1:6" s="68" customFormat="1" ht="15">
      <c r="A24" s="125" t="s">
        <v>403</v>
      </c>
      <c r="B24" s="127">
        <v>154.48125000000002</v>
      </c>
      <c r="C24" s="146" t="s">
        <v>161</v>
      </c>
      <c r="D24" s="119"/>
      <c r="E24" s="214">
        <f t="shared" si="0"/>
        <v>0</v>
      </c>
      <c r="F24" s="216">
        <v>120</v>
      </c>
    </row>
    <row r="25" spans="1:6" s="68" customFormat="1" ht="15">
      <c r="A25" s="125" t="s">
        <v>404</v>
      </c>
      <c r="B25" s="156">
        <v>0</v>
      </c>
      <c r="C25" s="146" t="s">
        <v>161</v>
      </c>
      <c r="D25" s="119"/>
      <c r="E25" s="214">
        <f t="shared" si="0"/>
        <v>0</v>
      </c>
      <c r="F25" s="216">
        <f t="shared" si="1"/>
        <v>0</v>
      </c>
    </row>
    <row r="26" spans="1:6" s="68" customFormat="1" ht="15">
      <c r="A26" s="125" t="s">
        <v>405</v>
      </c>
      <c r="B26" s="127">
        <v>49.82947200000001</v>
      </c>
      <c r="C26" s="146" t="s">
        <v>161</v>
      </c>
      <c r="D26" s="119"/>
      <c r="E26" s="214">
        <f t="shared" si="0"/>
        <v>0</v>
      </c>
      <c r="F26" s="216">
        <f t="shared" si="1"/>
        <v>44.846524800000012</v>
      </c>
    </row>
    <row r="27" spans="1:6" s="68" customFormat="1" ht="15">
      <c r="A27" s="125" t="s">
        <v>406</v>
      </c>
      <c r="B27" s="127">
        <v>70.072695000000024</v>
      </c>
      <c r="C27" s="146" t="s">
        <v>161</v>
      </c>
      <c r="D27" s="119"/>
      <c r="E27" s="214">
        <f t="shared" si="0"/>
        <v>0</v>
      </c>
      <c r="F27" s="216">
        <f t="shared" si="1"/>
        <v>63.065425500000025</v>
      </c>
    </row>
    <row r="28" spans="1:6" s="68" customFormat="1" ht="15">
      <c r="A28" s="125" t="s">
        <v>407</v>
      </c>
      <c r="B28" s="127">
        <v>216.44676900000002</v>
      </c>
      <c r="C28" s="146" t="s">
        <v>73</v>
      </c>
      <c r="D28" s="119"/>
      <c r="E28" s="214">
        <f t="shared" si="0"/>
        <v>0</v>
      </c>
      <c r="F28" s="216">
        <f t="shared" si="1"/>
        <v>194.80209210000001</v>
      </c>
    </row>
    <row r="29" spans="1:6" s="68" customFormat="1" ht="15">
      <c r="A29" s="125" t="s">
        <v>408</v>
      </c>
      <c r="B29" s="127">
        <v>211.77525600000004</v>
      </c>
      <c r="C29" s="146" t="s">
        <v>73</v>
      </c>
      <c r="D29" s="119"/>
      <c r="E29" s="214">
        <f t="shared" si="0"/>
        <v>0</v>
      </c>
      <c r="F29" s="216">
        <f t="shared" si="1"/>
        <v>190.59773040000005</v>
      </c>
    </row>
    <row r="30" spans="1:6" s="68" customFormat="1" ht="15">
      <c r="A30" s="125" t="s">
        <v>409</v>
      </c>
      <c r="B30" s="127">
        <v>133.91670600000003</v>
      </c>
      <c r="C30" s="146" t="s">
        <v>161</v>
      </c>
      <c r="D30" s="119"/>
      <c r="E30" s="214">
        <f t="shared" si="0"/>
        <v>0</v>
      </c>
      <c r="F30" s="216">
        <f t="shared" si="1"/>
        <v>120.52503540000004</v>
      </c>
    </row>
    <row r="31" spans="1:6" s="68" customFormat="1" ht="15">
      <c r="A31" s="125" t="s">
        <v>410</v>
      </c>
      <c r="B31" s="127">
        <v>182.18900700000006</v>
      </c>
      <c r="C31" s="146" t="s">
        <v>161</v>
      </c>
      <c r="D31" s="119"/>
      <c r="E31" s="214">
        <f t="shared" si="0"/>
        <v>0</v>
      </c>
      <c r="F31" s="216">
        <f t="shared" si="1"/>
        <v>163.97010630000005</v>
      </c>
    </row>
    <row r="32" spans="1:6" s="68" customFormat="1" ht="15">
      <c r="A32" s="125" t="s">
        <v>411</v>
      </c>
      <c r="B32" s="127">
        <v>114.49000000000001</v>
      </c>
      <c r="C32" s="146" t="s">
        <v>161</v>
      </c>
      <c r="D32" s="119"/>
      <c r="E32" s="214">
        <f t="shared" si="0"/>
        <v>0</v>
      </c>
      <c r="F32" s="216">
        <f t="shared" si="1"/>
        <v>103.04100000000001</v>
      </c>
    </row>
    <row r="33" spans="1:6" s="68" customFormat="1" ht="15">
      <c r="A33" s="125" t="s">
        <v>412</v>
      </c>
      <c r="B33" s="127">
        <v>135.47387699999999</v>
      </c>
      <c r="C33" s="146" t="s">
        <v>161</v>
      </c>
      <c r="D33" s="119"/>
      <c r="E33" s="214">
        <f t="shared" si="0"/>
        <v>0</v>
      </c>
      <c r="F33" s="216">
        <f t="shared" si="1"/>
        <v>121.92648929999999</v>
      </c>
    </row>
    <row r="34" spans="1:6" s="68" customFormat="1" ht="30">
      <c r="A34" s="125" t="s">
        <v>413</v>
      </c>
      <c r="B34" s="127">
        <v>73.187037000000018</v>
      </c>
      <c r="C34" s="146" t="s">
        <v>161</v>
      </c>
      <c r="D34" s="119"/>
      <c r="E34" s="214">
        <f t="shared" si="0"/>
        <v>0</v>
      </c>
      <c r="F34" s="216">
        <f t="shared" si="1"/>
        <v>65.868333300000018</v>
      </c>
    </row>
    <row r="35" spans="1:6" s="68" customFormat="1" ht="15">
      <c r="A35" s="125" t="s">
        <v>414</v>
      </c>
      <c r="B35" s="127">
        <v>60.729669000000008</v>
      </c>
      <c r="C35" s="146" t="s">
        <v>161</v>
      </c>
      <c r="D35" s="119"/>
      <c r="E35" s="214">
        <f t="shared" si="0"/>
        <v>0</v>
      </c>
      <c r="F35" s="216">
        <f t="shared" si="1"/>
        <v>54.656702100000011</v>
      </c>
    </row>
    <row r="36" spans="1:6" s="68" customFormat="1" ht="15">
      <c r="A36" s="125" t="s">
        <v>415</v>
      </c>
      <c r="B36" s="127">
        <v>224.23262400000004</v>
      </c>
      <c r="C36" s="146" t="s">
        <v>73</v>
      </c>
      <c r="D36" s="119"/>
      <c r="E36" s="214">
        <f t="shared" si="0"/>
        <v>0</v>
      </c>
      <c r="F36" s="216">
        <f t="shared" si="1"/>
        <v>201.80936160000005</v>
      </c>
    </row>
    <row r="37" spans="1:6" s="68" customFormat="1" ht="30">
      <c r="A37" s="125" t="s">
        <v>416</v>
      </c>
      <c r="B37" s="127">
        <v>219.56111100000004</v>
      </c>
      <c r="C37" s="146" t="s">
        <v>73</v>
      </c>
      <c r="D37" s="119"/>
      <c r="E37" s="214">
        <f t="shared" si="0"/>
        <v>0</v>
      </c>
      <c r="F37" s="216">
        <f t="shared" si="1"/>
        <v>197.60499990000005</v>
      </c>
    </row>
    <row r="38" spans="1:6" s="68" customFormat="1" ht="15">
      <c r="A38" s="125" t="s">
        <v>417</v>
      </c>
      <c r="B38" s="127">
        <v>94.987431000000015</v>
      </c>
      <c r="C38" s="146" t="s">
        <v>161</v>
      </c>
      <c r="D38" s="119"/>
      <c r="E38" s="214">
        <f t="shared" si="0"/>
        <v>0</v>
      </c>
      <c r="F38" s="216">
        <f t="shared" si="1"/>
        <v>85.488687900000016</v>
      </c>
    </row>
    <row r="39" spans="1:6" s="68" customFormat="1" ht="15">
      <c r="A39" s="125" t="s">
        <v>418</v>
      </c>
      <c r="B39" s="156">
        <v>0</v>
      </c>
      <c r="C39" s="146" t="s">
        <v>161</v>
      </c>
      <c r="D39" s="119"/>
      <c r="E39" s="214">
        <f t="shared" si="0"/>
        <v>0</v>
      </c>
      <c r="F39" s="216">
        <f t="shared" si="1"/>
        <v>0</v>
      </c>
    </row>
    <row r="40" spans="1:6" s="68" customFormat="1" ht="15">
      <c r="A40" s="125" t="s">
        <v>419</v>
      </c>
      <c r="B40" s="127">
        <v>71.629866000000021</v>
      </c>
      <c r="C40" s="146" t="s">
        <v>161</v>
      </c>
      <c r="D40" s="119"/>
      <c r="E40" s="214">
        <f t="shared" si="0"/>
        <v>0</v>
      </c>
      <c r="F40" s="216">
        <f t="shared" si="1"/>
        <v>64.466879400000025</v>
      </c>
    </row>
    <row r="41" spans="1:6" s="68" customFormat="1" ht="15">
      <c r="A41" s="125" t="s">
        <v>420</v>
      </c>
      <c r="B41" s="127">
        <v>228.90413700000008</v>
      </c>
      <c r="C41" s="146" t="s">
        <v>73</v>
      </c>
      <c r="D41" s="119"/>
      <c r="E41" s="214">
        <f t="shared" si="0"/>
        <v>0</v>
      </c>
      <c r="F41" s="216">
        <f t="shared" si="1"/>
        <v>206.01372330000007</v>
      </c>
    </row>
    <row r="42" spans="1:6" s="68" customFormat="1" ht="15">
      <c r="A42" s="125" t="s">
        <v>421</v>
      </c>
      <c r="B42" s="127">
        <v>221.11828200000008</v>
      </c>
      <c r="C42" s="146" t="s">
        <v>73</v>
      </c>
      <c r="D42" s="119"/>
      <c r="E42" s="214">
        <f t="shared" si="0"/>
        <v>0</v>
      </c>
      <c r="F42" s="216">
        <f t="shared" si="1"/>
        <v>199.00645380000009</v>
      </c>
    </row>
    <row r="43" spans="1:6" s="68" customFormat="1" ht="15">
      <c r="A43" s="125" t="s">
        <v>422</v>
      </c>
      <c r="B43" s="127">
        <v>79.415721000000019</v>
      </c>
      <c r="C43" s="146" t="s">
        <v>161</v>
      </c>
      <c r="D43" s="119"/>
      <c r="E43" s="214">
        <f t="shared" si="0"/>
        <v>0</v>
      </c>
      <c r="F43" s="216">
        <f t="shared" si="1"/>
        <v>71.474148900000017</v>
      </c>
    </row>
    <row r="44" spans="1:6" s="68" customFormat="1" ht="15">
      <c r="A44" s="125" t="s">
        <v>423</v>
      </c>
      <c r="B44" s="127">
        <v>71.629866000000021</v>
      </c>
      <c r="C44" s="146" t="s">
        <v>161</v>
      </c>
      <c r="D44" s="119"/>
      <c r="E44" s="214">
        <f t="shared" si="0"/>
        <v>0</v>
      </c>
      <c r="F44" s="216">
        <f t="shared" si="1"/>
        <v>64.466879400000025</v>
      </c>
    </row>
    <row r="45" spans="1:6" s="68" customFormat="1" ht="15">
      <c r="A45" s="125" t="s">
        <v>424</v>
      </c>
      <c r="B45" s="127">
        <v>216.44676900000002</v>
      </c>
      <c r="C45" s="146" t="s">
        <v>73</v>
      </c>
      <c r="D45" s="119"/>
      <c r="E45" s="214">
        <f t="shared" si="0"/>
        <v>0</v>
      </c>
      <c r="F45" s="216">
        <f t="shared" si="1"/>
        <v>194.80209210000001</v>
      </c>
    </row>
    <row r="46" spans="1:6" s="68" customFormat="1" ht="15">
      <c r="A46" s="125" t="s">
        <v>425</v>
      </c>
      <c r="B46" s="127">
        <v>210.21808500000003</v>
      </c>
      <c r="C46" s="146" t="s">
        <v>73</v>
      </c>
      <c r="D46" s="119"/>
      <c r="E46" s="214">
        <f t="shared" si="0"/>
        <v>0</v>
      </c>
      <c r="F46" s="216">
        <f t="shared" si="1"/>
        <v>189.19627650000004</v>
      </c>
    </row>
    <row r="47" spans="1:6" s="68" customFormat="1" ht="15">
      <c r="A47" s="125" t="s">
        <v>426</v>
      </c>
      <c r="B47" s="127">
        <v>28.029078000000005</v>
      </c>
      <c r="C47" s="146" t="s">
        <v>161</v>
      </c>
      <c r="D47" s="119"/>
      <c r="E47" s="214">
        <f t="shared" si="0"/>
        <v>0</v>
      </c>
      <c r="F47" s="216">
        <f t="shared" si="1"/>
        <v>25.226170200000006</v>
      </c>
    </row>
    <row r="48" spans="1:6" s="68" customFormat="1" ht="15">
      <c r="A48" s="125" t="s">
        <v>427</v>
      </c>
      <c r="B48" s="127">
        <v>57.615327000000008</v>
      </c>
      <c r="C48" s="146" t="s">
        <v>161</v>
      </c>
      <c r="D48" s="119"/>
      <c r="E48" s="214">
        <f t="shared" si="0"/>
        <v>0</v>
      </c>
      <c r="F48" s="216">
        <f t="shared" si="1"/>
        <v>51.853794300000011</v>
      </c>
    </row>
    <row r="49" spans="1:6" s="68" customFormat="1" ht="30">
      <c r="A49" s="125" t="s">
        <v>428</v>
      </c>
      <c r="B49" s="127">
        <v>330.12025200000005</v>
      </c>
      <c r="C49" s="146" t="s">
        <v>73</v>
      </c>
      <c r="D49" s="119"/>
      <c r="E49" s="214">
        <f t="shared" si="0"/>
        <v>0</v>
      </c>
      <c r="F49" s="216">
        <f t="shared" si="1"/>
        <v>297.10822680000007</v>
      </c>
    </row>
    <row r="50" spans="1:6" s="68" customFormat="1" ht="30">
      <c r="A50" s="125" t="s">
        <v>429</v>
      </c>
      <c r="B50" s="127">
        <v>328.56308100000007</v>
      </c>
      <c r="C50" s="146" t="s">
        <v>73</v>
      </c>
      <c r="D50" s="119"/>
      <c r="E50" s="214">
        <f t="shared" si="0"/>
        <v>0</v>
      </c>
      <c r="F50" s="216">
        <f t="shared" si="1"/>
        <v>295.70677290000009</v>
      </c>
    </row>
    <row r="51" spans="1:6" s="68" customFormat="1" ht="30">
      <c r="A51" s="125" t="s">
        <v>430</v>
      </c>
      <c r="B51" s="127">
        <v>317.66288400000008</v>
      </c>
      <c r="C51" s="146" t="s">
        <v>73</v>
      </c>
      <c r="D51" s="119"/>
      <c r="E51" s="214">
        <f t="shared" si="0"/>
        <v>0</v>
      </c>
      <c r="F51" s="216">
        <f t="shared" si="1"/>
        <v>285.89659560000007</v>
      </c>
    </row>
    <row r="52" spans="1:6" s="68" customFormat="1" ht="15">
      <c r="A52" s="125" t="s">
        <v>431</v>
      </c>
      <c r="B52" s="127">
        <v>347.24913300000003</v>
      </c>
      <c r="C52" s="146" t="s">
        <v>73</v>
      </c>
      <c r="D52" s="119"/>
      <c r="E52" s="214">
        <f t="shared" si="0"/>
        <v>0</v>
      </c>
      <c r="F52" s="216">
        <f t="shared" si="1"/>
        <v>312.52421970000006</v>
      </c>
    </row>
    <row r="53" spans="1:6" s="68" customFormat="1" ht="30">
      <c r="A53" s="125" t="s">
        <v>432</v>
      </c>
      <c r="B53" s="127">
        <v>336.34893600000004</v>
      </c>
      <c r="C53" s="146" t="s">
        <v>73</v>
      </c>
      <c r="D53" s="119"/>
      <c r="E53" s="214">
        <f t="shared" si="0"/>
        <v>0</v>
      </c>
      <c r="F53" s="216">
        <f t="shared" si="1"/>
        <v>302.71404240000004</v>
      </c>
    </row>
    <row r="54" spans="1:6" s="68" customFormat="1" ht="15">
      <c r="A54" s="125" t="s">
        <v>433</v>
      </c>
      <c r="B54" s="127">
        <v>59.172498000000012</v>
      </c>
      <c r="C54" s="146" t="s">
        <v>161</v>
      </c>
      <c r="D54" s="119"/>
      <c r="E54" s="214">
        <f t="shared" si="0"/>
        <v>0</v>
      </c>
      <c r="F54" s="216">
        <f t="shared" si="1"/>
        <v>53.255248200000011</v>
      </c>
    </row>
    <row r="55" spans="1:6" s="68" customFormat="1" ht="12">
      <c r="A55" s="130" t="s">
        <v>53</v>
      </c>
      <c r="B55" s="142"/>
      <c r="C55" s="142"/>
      <c r="D55" s="142"/>
      <c r="E55" s="164">
        <f>SUM(E10:E54)</f>
        <v>0</v>
      </c>
    </row>
    <row r="56" spans="1:6" s="68" customFormat="1" ht="12">
      <c r="A56" s="143"/>
      <c r="B56" s="142"/>
      <c r="C56" s="142"/>
      <c r="D56" s="142"/>
      <c r="E56" s="155"/>
    </row>
    <row r="57" spans="1:6" s="62" customFormat="1">
      <c r="A57" s="57"/>
      <c r="B57" s="63"/>
      <c r="C57" s="64"/>
      <c r="D57" s="63"/>
      <c r="E57" s="109"/>
    </row>
    <row r="58" spans="1:6" s="62" customFormat="1" ht="15">
      <c r="A58" s="87" t="s">
        <v>77</v>
      </c>
      <c r="B58" s="63"/>
      <c r="C58" s="64"/>
      <c r="D58" s="63"/>
      <c r="E58" s="109"/>
    </row>
  </sheetData>
  <protectedRanges>
    <protectedRange sqref="C10:C51 A10:A51" name="Цены номенклатуры"/>
    <protectedRange sqref="A52:A54 C52:C54" name="Цены номенклатуры_1"/>
  </protectedRanges>
  <mergeCells count="4">
    <mergeCell ref="A1:E1"/>
    <mergeCell ref="A2:E2"/>
    <mergeCell ref="A3:E3"/>
    <mergeCell ref="A7:E7"/>
  </mergeCells>
  <hyperlinks>
    <hyperlink ref="A58" location="'Главная '!A1" display="Вернуться на главную страницу"/>
    <hyperlink ref="A7:E7" r:id="rId1" display="ПРАЙС-ЛИСТ ДРАЖЕ"/>
    <hyperlink ref="A5" location="'Главная '!A1" display="Вернуться на главную страницу"/>
  </hyperlinks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16"/>
  <sheetViews>
    <sheetView workbookViewId="0">
      <selection activeCell="H12" sqref="H12"/>
    </sheetView>
  </sheetViews>
  <sheetFormatPr defaultRowHeight="12.75"/>
  <cols>
    <col min="1" max="1" width="34.7109375" style="69" customWidth="1"/>
    <col min="2" max="2" width="10.5703125" style="70" customWidth="1"/>
    <col min="3" max="3" width="23" style="71" customWidth="1"/>
    <col min="4" max="4" width="8.140625" style="70" customWidth="1"/>
    <col min="5" max="5" width="12.42578125" style="111" customWidth="1"/>
    <col min="6" max="242" width="9.140625" style="69"/>
    <col min="243" max="243" width="34.7109375" style="69" customWidth="1"/>
    <col min="244" max="244" width="10.5703125" style="69" customWidth="1"/>
    <col min="245" max="245" width="23" style="69" customWidth="1"/>
    <col min="246" max="246" width="8.140625" style="69" customWidth="1"/>
    <col min="247" max="498" width="9.140625" style="69"/>
    <col min="499" max="499" width="34.7109375" style="69" customWidth="1"/>
    <col min="500" max="500" width="10.5703125" style="69" customWidth="1"/>
    <col min="501" max="501" width="23" style="69" customWidth="1"/>
    <col min="502" max="502" width="8.140625" style="69" customWidth="1"/>
    <col min="503" max="754" width="9.140625" style="69"/>
    <col min="755" max="755" width="34.7109375" style="69" customWidth="1"/>
    <col min="756" max="756" width="10.5703125" style="69" customWidth="1"/>
    <col min="757" max="757" width="23" style="69" customWidth="1"/>
    <col min="758" max="758" width="8.140625" style="69" customWidth="1"/>
    <col min="759" max="1010" width="9.140625" style="69"/>
    <col min="1011" max="1011" width="34.7109375" style="69" customWidth="1"/>
    <col min="1012" max="1012" width="10.5703125" style="69" customWidth="1"/>
    <col min="1013" max="1013" width="23" style="69" customWidth="1"/>
    <col min="1014" max="1014" width="8.140625" style="69" customWidth="1"/>
    <col min="1015" max="1266" width="9.140625" style="69"/>
    <col min="1267" max="1267" width="34.7109375" style="69" customWidth="1"/>
    <col min="1268" max="1268" width="10.5703125" style="69" customWidth="1"/>
    <col min="1269" max="1269" width="23" style="69" customWidth="1"/>
    <col min="1270" max="1270" width="8.140625" style="69" customWidth="1"/>
    <col min="1271" max="1522" width="9.140625" style="69"/>
    <col min="1523" max="1523" width="34.7109375" style="69" customWidth="1"/>
    <col min="1524" max="1524" width="10.5703125" style="69" customWidth="1"/>
    <col min="1525" max="1525" width="23" style="69" customWidth="1"/>
    <col min="1526" max="1526" width="8.140625" style="69" customWidth="1"/>
    <col min="1527" max="1778" width="9.140625" style="69"/>
    <col min="1779" max="1779" width="34.7109375" style="69" customWidth="1"/>
    <col min="1780" max="1780" width="10.5703125" style="69" customWidth="1"/>
    <col min="1781" max="1781" width="23" style="69" customWidth="1"/>
    <col min="1782" max="1782" width="8.140625" style="69" customWidth="1"/>
    <col min="1783" max="2034" width="9.140625" style="69"/>
    <col min="2035" max="2035" width="34.7109375" style="69" customWidth="1"/>
    <col min="2036" max="2036" width="10.5703125" style="69" customWidth="1"/>
    <col min="2037" max="2037" width="23" style="69" customWidth="1"/>
    <col min="2038" max="2038" width="8.140625" style="69" customWidth="1"/>
    <col min="2039" max="2290" width="9.140625" style="69"/>
    <col min="2291" max="2291" width="34.7109375" style="69" customWidth="1"/>
    <col min="2292" max="2292" width="10.5703125" style="69" customWidth="1"/>
    <col min="2293" max="2293" width="23" style="69" customWidth="1"/>
    <col min="2294" max="2294" width="8.140625" style="69" customWidth="1"/>
    <col min="2295" max="2546" width="9.140625" style="69"/>
    <col min="2547" max="2547" width="34.7109375" style="69" customWidth="1"/>
    <col min="2548" max="2548" width="10.5703125" style="69" customWidth="1"/>
    <col min="2549" max="2549" width="23" style="69" customWidth="1"/>
    <col min="2550" max="2550" width="8.140625" style="69" customWidth="1"/>
    <col min="2551" max="2802" width="9.140625" style="69"/>
    <col min="2803" max="2803" width="34.7109375" style="69" customWidth="1"/>
    <col min="2804" max="2804" width="10.5703125" style="69" customWidth="1"/>
    <col min="2805" max="2805" width="23" style="69" customWidth="1"/>
    <col min="2806" max="2806" width="8.140625" style="69" customWidth="1"/>
    <col min="2807" max="3058" width="9.140625" style="69"/>
    <col min="3059" max="3059" width="34.7109375" style="69" customWidth="1"/>
    <col min="3060" max="3060" width="10.5703125" style="69" customWidth="1"/>
    <col min="3061" max="3061" width="23" style="69" customWidth="1"/>
    <col min="3062" max="3062" width="8.140625" style="69" customWidth="1"/>
    <col min="3063" max="3314" width="9.140625" style="69"/>
    <col min="3315" max="3315" width="34.7109375" style="69" customWidth="1"/>
    <col min="3316" max="3316" width="10.5703125" style="69" customWidth="1"/>
    <col min="3317" max="3317" width="23" style="69" customWidth="1"/>
    <col min="3318" max="3318" width="8.140625" style="69" customWidth="1"/>
    <col min="3319" max="3570" width="9.140625" style="69"/>
    <col min="3571" max="3571" width="34.7109375" style="69" customWidth="1"/>
    <col min="3572" max="3572" width="10.5703125" style="69" customWidth="1"/>
    <col min="3573" max="3573" width="23" style="69" customWidth="1"/>
    <col min="3574" max="3574" width="8.140625" style="69" customWidth="1"/>
    <col min="3575" max="3826" width="9.140625" style="69"/>
    <col min="3827" max="3827" width="34.7109375" style="69" customWidth="1"/>
    <col min="3828" max="3828" width="10.5703125" style="69" customWidth="1"/>
    <col min="3829" max="3829" width="23" style="69" customWidth="1"/>
    <col min="3830" max="3830" width="8.140625" style="69" customWidth="1"/>
    <col min="3831" max="4082" width="9.140625" style="69"/>
    <col min="4083" max="4083" width="34.7109375" style="69" customWidth="1"/>
    <col min="4084" max="4084" width="10.5703125" style="69" customWidth="1"/>
    <col min="4085" max="4085" width="23" style="69" customWidth="1"/>
    <col min="4086" max="4086" width="8.140625" style="69" customWidth="1"/>
    <col min="4087" max="4338" width="9.140625" style="69"/>
    <col min="4339" max="4339" width="34.7109375" style="69" customWidth="1"/>
    <col min="4340" max="4340" width="10.5703125" style="69" customWidth="1"/>
    <col min="4341" max="4341" width="23" style="69" customWidth="1"/>
    <col min="4342" max="4342" width="8.140625" style="69" customWidth="1"/>
    <col min="4343" max="4594" width="9.140625" style="69"/>
    <col min="4595" max="4595" width="34.7109375" style="69" customWidth="1"/>
    <col min="4596" max="4596" width="10.5703125" style="69" customWidth="1"/>
    <col min="4597" max="4597" width="23" style="69" customWidth="1"/>
    <col min="4598" max="4598" width="8.140625" style="69" customWidth="1"/>
    <col min="4599" max="4850" width="9.140625" style="69"/>
    <col min="4851" max="4851" width="34.7109375" style="69" customWidth="1"/>
    <col min="4852" max="4852" width="10.5703125" style="69" customWidth="1"/>
    <col min="4853" max="4853" width="23" style="69" customWidth="1"/>
    <col min="4854" max="4854" width="8.140625" style="69" customWidth="1"/>
    <col min="4855" max="5106" width="9.140625" style="69"/>
    <col min="5107" max="5107" width="34.7109375" style="69" customWidth="1"/>
    <col min="5108" max="5108" width="10.5703125" style="69" customWidth="1"/>
    <col min="5109" max="5109" width="23" style="69" customWidth="1"/>
    <col min="5110" max="5110" width="8.140625" style="69" customWidth="1"/>
    <col min="5111" max="5362" width="9.140625" style="69"/>
    <col min="5363" max="5363" width="34.7109375" style="69" customWidth="1"/>
    <col min="5364" max="5364" width="10.5703125" style="69" customWidth="1"/>
    <col min="5365" max="5365" width="23" style="69" customWidth="1"/>
    <col min="5366" max="5366" width="8.140625" style="69" customWidth="1"/>
    <col min="5367" max="5618" width="9.140625" style="69"/>
    <col min="5619" max="5619" width="34.7109375" style="69" customWidth="1"/>
    <col min="5620" max="5620" width="10.5703125" style="69" customWidth="1"/>
    <col min="5621" max="5621" width="23" style="69" customWidth="1"/>
    <col min="5622" max="5622" width="8.140625" style="69" customWidth="1"/>
    <col min="5623" max="5874" width="9.140625" style="69"/>
    <col min="5875" max="5875" width="34.7109375" style="69" customWidth="1"/>
    <col min="5876" max="5876" width="10.5703125" style="69" customWidth="1"/>
    <col min="5877" max="5877" width="23" style="69" customWidth="1"/>
    <col min="5878" max="5878" width="8.140625" style="69" customWidth="1"/>
    <col min="5879" max="6130" width="9.140625" style="69"/>
    <col min="6131" max="6131" width="34.7109375" style="69" customWidth="1"/>
    <col min="6132" max="6132" width="10.5703125" style="69" customWidth="1"/>
    <col min="6133" max="6133" width="23" style="69" customWidth="1"/>
    <col min="6134" max="6134" width="8.140625" style="69" customWidth="1"/>
    <col min="6135" max="6386" width="9.140625" style="69"/>
    <col min="6387" max="6387" width="34.7109375" style="69" customWidth="1"/>
    <col min="6388" max="6388" width="10.5703125" style="69" customWidth="1"/>
    <col min="6389" max="6389" width="23" style="69" customWidth="1"/>
    <col min="6390" max="6390" width="8.140625" style="69" customWidth="1"/>
    <col min="6391" max="6642" width="9.140625" style="69"/>
    <col min="6643" max="6643" width="34.7109375" style="69" customWidth="1"/>
    <col min="6644" max="6644" width="10.5703125" style="69" customWidth="1"/>
    <col min="6645" max="6645" width="23" style="69" customWidth="1"/>
    <col min="6646" max="6646" width="8.140625" style="69" customWidth="1"/>
    <col min="6647" max="6898" width="9.140625" style="69"/>
    <col min="6899" max="6899" width="34.7109375" style="69" customWidth="1"/>
    <col min="6900" max="6900" width="10.5703125" style="69" customWidth="1"/>
    <col min="6901" max="6901" width="23" style="69" customWidth="1"/>
    <col min="6902" max="6902" width="8.140625" style="69" customWidth="1"/>
    <col min="6903" max="7154" width="9.140625" style="69"/>
    <col min="7155" max="7155" width="34.7109375" style="69" customWidth="1"/>
    <col min="7156" max="7156" width="10.5703125" style="69" customWidth="1"/>
    <col min="7157" max="7157" width="23" style="69" customWidth="1"/>
    <col min="7158" max="7158" width="8.140625" style="69" customWidth="1"/>
    <col min="7159" max="7410" width="9.140625" style="69"/>
    <col min="7411" max="7411" width="34.7109375" style="69" customWidth="1"/>
    <col min="7412" max="7412" width="10.5703125" style="69" customWidth="1"/>
    <col min="7413" max="7413" width="23" style="69" customWidth="1"/>
    <col min="7414" max="7414" width="8.140625" style="69" customWidth="1"/>
    <col min="7415" max="7666" width="9.140625" style="69"/>
    <col min="7667" max="7667" width="34.7109375" style="69" customWidth="1"/>
    <col min="7668" max="7668" width="10.5703125" style="69" customWidth="1"/>
    <col min="7669" max="7669" width="23" style="69" customWidth="1"/>
    <col min="7670" max="7670" width="8.140625" style="69" customWidth="1"/>
    <col min="7671" max="7922" width="9.140625" style="69"/>
    <col min="7923" max="7923" width="34.7109375" style="69" customWidth="1"/>
    <col min="7924" max="7924" width="10.5703125" style="69" customWidth="1"/>
    <col min="7925" max="7925" width="23" style="69" customWidth="1"/>
    <col min="7926" max="7926" width="8.140625" style="69" customWidth="1"/>
    <col min="7927" max="8178" width="9.140625" style="69"/>
    <col min="8179" max="8179" width="34.7109375" style="69" customWidth="1"/>
    <col min="8180" max="8180" width="10.5703125" style="69" customWidth="1"/>
    <col min="8181" max="8181" width="23" style="69" customWidth="1"/>
    <col min="8182" max="8182" width="8.140625" style="69" customWidth="1"/>
    <col min="8183" max="8434" width="9.140625" style="69"/>
    <col min="8435" max="8435" width="34.7109375" style="69" customWidth="1"/>
    <col min="8436" max="8436" width="10.5703125" style="69" customWidth="1"/>
    <col min="8437" max="8437" width="23" style="69" customWidth="1"/>
    <col min="8438" max="8438" width="8.140625" style="69" customWidth="1"/>
    <col min="8439" max="8690" width="9.140625" style="69"/>
    <col min="8691" max="8691" width="34.7109375" style="69" customWidth="1"/>
    <col min="8692" max="8692" width="10.5703125" style="69" customWidth="1"/>
    <col min="8693" max="8693" width="23" style="69" customWidth="1"/>
    <col min="8694" max="8694" width="8.140625" style="69" customWidth="1"/>
    <col min="8695" max="8946" width="9.140625" style="69"/>
    <col min="8947" max="8947" width="34.7109375" style="69" customWidth="1"/>
    <col min="8948" max="8948" width="10.5703125" style="69" customWidth="1"/>
    <col min="8949" max="8949" width="23" style="69" customWidth="1"/>
    <col min="8950" max="8950" width="8.140625" style="69" customWidth="1"/>
    <col min="8951" max="9202" width="9.140625" style="69"/>
    <col min="9203" max="9203" width="34.7109375" style="69" customWidth="1"/>
    <col min="9204" max="9204" width="10.5703125" style="69" customWidth="1"/>
    <col min="9205" max="9205" width="23" style="69" customWidth="1"/>
    <col min="9206" max="9206" width="8.140625" style="69" customWidth="1"/>
    <col min="9207" max="9458" width="9.140625" style="69"/>
    <col min="9459" max="9459" width="34.7109375" style="69" customWidth="1"/>
    <col min="9460" max="9460" width="10.5703125" style="69" customWidth="1"/>
    <col min="9461" max="9461" width="23" style="69" customWidth="1"/>
    <col min="9462" max="9462" width="8.140625" style="69" customWidth="1"/>
    <col min="9463" max="9714" width="9.140625" style="69"/>
    <col min="9715" max="9715" width="34.7109375" style="69" customWidth="1"/>
    <col min="9716" max="9716" width="10.5703125" style="69" customWidth="1"/>
    <col min="9717" max="9717" width="23" style="69" customWidth="1"/>
    <col min="9718" max="9718" width="8.140625" style="69" customWidth="1"/>
    <col min="9719" max="9970" width="9.140625" style="69"/>
    <col min="9971" max="9971" width="34.7109375" style="69" customWidth="1"/>
    <col min="9972" max="9972" width="10.5703125" style="69" customWidth="1"/>
    <col min="9973" max="9973" width="23" style="69" customWidth="1"/>
    <col min="9974" max="9974" width="8.140625" style="69" customWidth="1"/>
    <col min="9975" max="10226" width="9.140625" style="69"/>
    <col min="10227" max="10227" width="34.7109375" style="69" customWidth="1"/>
    <col min="10228" max="10228" width="10.5703125" style="69" customWidth="1"/>
    <col min="10229" max="10229" width="23" style="69" customWidth="1"/>
    <col min="10230" max="10230" width="8.140625" style="69" customWidth="1"/>
    <col min="10231" max="10482" width="9.140625" style="69"/>
    <col min="10483" max="10483" width="34.7109375" style="69" customWidth="1"/>
    <col min="10484" max="10484" width="10.5703125" style="69" customWidth="1"/>
    <col min="10485" max="10485" width="23" style="69" customWidth="1"/>
    <col min="10486" max="10486" width="8.140625" style="69" customWidth="1"/>
    <col min="10487" max="10738" width="9.140625" style="69"/>
    <col min="10739" max="10739" width="34.7109375" style="69" customWidth="1"/>
    <col min="10740" max="10740" width="10.5703125" style="69" customWidth="1"/>
    <col min="10741" max="10741" width="23" style="69" customWidth="1"/>
    <col min="10742" max="10742" width="8.140625" style="69" customWidth="1"/>
    <col min="10743" max="10994" width="9.140625" style="69"/>
    <col min="10995" max="10995" width="34.7109375" style="69" customWidth="1"/>
    <col min="10996" max="10996" width="10.5703125" style="69" customWidth="1"/>
    <col min="10997" max="10997" width="23" style="69" customWidth="1"/>
    <col min="10998" max="10998" width="8.140625" style="69" customWidth="1"/>
    <col min="10999" max="11250" width="9.140625" style="69"/>
    <col min="11251" max="11251" width="34.7109375" style="69" customWidth="1"/>
    <col min="11252" max="11252" width="10.5703125" style="69" customWidth="1"/>
    <col min="11253" max="11253" width="23" style="69" customWidth="1"/>
    <col min="11254" max="11254" width="8.140625" style="69" customWidth="1"/>
    <col min="11255" max="11506" width="9.140625" style="69"/>
    <col min="11507" max="11507" width="34.7109375" style="69" customWidth="1"/>
    <col min="11508" max="11508" width="10.5703125" style="69" customWidth="1"/>
    <col min="11509" max="11509" width="23" style="69" customWidth="1"/>
    <col min="11510" max="11510" width="8.140625" style="69" customWidth="1"/>
    <col min="11511" max="11762" width="9.140625" style="69"/>
    <col min="11763" max="11763" width="34.7109375" style="69" customWidth="1"/>
    <col min="11764" max="11764" width="10.5703125" style="69" customWidth="1"/>
    <col min="11765" max="11765" width="23" style="69" customWidth="1"/>
    <col min="11766" max="11766" width="8.140625" style="69" customWidth="1"/>
    <col min="11767" max="12018" width="9.140625" style="69"/>
    <col min="12019" max="12019" width="34.7109375" style="69" customWidth="1"/>
    <col min="12020" max="12020" width="10.5703125" style="69" customWidth="1"/>
    <col min="12021" max="12021" width="23" style="69" customWidth="1"/>
    <col min="12022" max="12022" width="8.140625" style="69" customWidth="1"/>
    <col min="12023" max="12274" width="9.140625" style="69"/>
    <col min="12275" max="12275" width="34.7109375" style="69" customWidth="1"/>
    <col min="12276" max="12276" width="10.5703125" style="69" customWidth="1"/>
    <col min="12277" max="12277" width="23" style="69" customWidth="1"/>
    <col min="12278" max="12278" width="8.140625" style="69" customWidth="1"/>
    <col min="12279" max="12530" width="9.140625" style="69"/>
    <col min="12531" max="12531" width="34.7109375" style="69" customWidth="1"/>
    <col min="12532" max="12532" width="10.5703125" style="69" customWidth="1"/>
    <col min="12533" max="12533" width="23" style="69" customWidth="1"/>
    <col min="12534" max="12534" width="8.140625" style="69" customWidth="1"/>
    <col min="12535" max="12786" width="9.140625" style="69"/>
    <col min="12787" max="12787" width="34.7109375" style="69" customWidth="1"/>
    <col min="12788" max="12788" width="10.5703125" style="69" customWidth="1"/>
    <col min="12789" max="12789" width="23" style="69" customWidth="1"/>
    <col min="12790" max="12790" width="8.140625" style="69" customWidth="1"/>
    <col min="12791" max="13042" width="9.140625" style="69"/>
    <col min="13043" max="13043" width="34.7109375" style="69" customWidth="1"/>
    <col min="13044" max="13044" width="10.5703125" style="69" customWidth="1"/>
    <col min="13045" max="13045" width="23" style="69" customWidth="1"/>
    <col min="13046" max="13046" width="8.140625" style="69" customWidth="1"/>
    <col min="13047" max="13298" width="9.140625" style="69"/>
    <col min="13299" max="13299" width="34.7109375" style="69" customWidth="1"/>
    <col min="13300" max="13300" width="10.5703125" style="69" customWidth="1"/>
    <col min="13301" max="13301" width="23" style="69" customWidth="1"/>
    <col min="13302" max="13302" width="8.140625" style="69" customWidth="1"/>
    <col min="13303" max="13554" width="9.140625" style="69"/>
    <col min="13555" max="13555" width="34.7109375" style="69" customWidth="1"/>
    <col min="13556" max="13556" width="10.5703125" style="69" customWidth="1"/>
    <col min="13557" max="13557" width="23" style="69" customWidth="1"/>
    <col min="13558" max="13558" width="8.140625" style="69" customWidth="1"/>
    <col min="13559" max="13810" width="9.140625" style="69"/>
    <col min="13811" max="13811" width="34.7109375" style="69" customWidth="1"/>
    <col min="13812" max="13812" width="10.5703125" style="69" customWidth="1"/>
    <col min="13813" max="13813" width="23" style="69" customWidth="1"/>
    <col min="13814" max="13814" width="8.140625" style="69" customWidth="1"/>
    <col min="13815" max="14066" width="9.140625" style="69"/>
    <col min="14067" max="14067" width="34.7109375" style="69" customWidth="1"/>
    <col min="14068" max="14068" width="10.5703125" style="69" customWidth="1"/>
    <col min="14069" max="14069" width="23" style="69" customWidth="1"/>
    <col min="14070" max="14070" width="8.140625" style="69" customWidth="1"/>
    <col min="14071" max="14322" width="9.140625" style="69"/>
    <col min="14323" max="14323" width="34.7109375" style="69" customWidth="1"/>
    <col min="14324" max="14324" width="10.5703125" style="69" customWidth="1"/>
    <col min="14325" max="14325" width="23" style="69" customWidth="1"/>
    <col min="14326" max="14326" width="8.140625" style="69" customWidth="1"/>
    <col min="14327" max="14578" width="9.140625" style="69"/>
    <col min="14579" max="14579" width="34.7109375" style="69" customWidth="1"/>
    <col min="14580" max="14580" width="10.5703125" style="69" customWidth="1"/>
    <col min="14581" max="14581" width="23" style="69" customWidth="1"/>
    <col min="14582" max="14582" width="8.140625" style="69" customWidth="1"/>
    <col min="14583" max="14834" width="9.140625" style="69"/>
    <col min="14835" max="14835" width="34.7109375" style="69" customWidth="1"/>
    <col min="14836" max="14836" width="10.5703125" style="69" customWidth="1"/>
    <col min="14837" max="14837" width="23" style="69" customWidth="1"/>
    <col min="14838" max="14838" width="8.140625" style="69" customWidth="1"/>
    <col min="14839" max="15090" width="9.140625" style="69"/>
    <col min="15091" max="15091" width="34.7109375" style="69" customWidth="1"/>
    <col min="15092" max="15092" width="10.5703125" style="69" customWidth="1"/>
    <col min="15093" max="15093" width="23" style="69" customWidth="1"/>
    <col min="15094" max="15094" width="8.140625" style="69" customWidth="1"/>
    <col min="15095" max="15346" width="9.140625" style="69"/>
    <col min="15347" max="15347" width="34.7109375" style="69" customWidth="1"/>
    <col min="15348" max="15348" width="10.5703125" style="69" customWidth="1"/>
    <col min="15349" max="15349" width="23" style="69" customWidth="1"/>
    <col min="15350" max="15350" width="8.140625" style="69" customWidth="1"/>
    <col min="15351" max="15602" width="9.140625" style="69"/>
    <col min="15603" max="15603" width="34.7109375" style="69" customWidth="1"/>
    <col min="15604" max="15604" width="10.5703125" style="69" customWidth="1"/>
    <col min="15605" max="15605" width="23" style="69" customWidth="1"/>
    <col min="15606" max="15606" width="8.140625" style="69" customWidth="1"/>
    <col min="15607" max="15858" width="9.140625" style="69"/>
    <col min="15859" max="15859" width="34.7109375" style="69" customWidth="1"/>
    <col min="15860" max="15860" width="10.5703125" style="69" customWidth="1"/>
    <col min="15861" max="15861" width="23" style="69" customWidth="1"/>
    <col min="15862" max="15862" width="8.140625" style="69" customWidth="1"/>
    <col min="15863" max="16114" width="9.140625" style="69"/>
    <col min="16115" max="16115" width="34.7109375" style="69" customWidth="1"/>
    <col min="16116" max="16116" width="10.5703125" style="69" customWidth="1"/>
    <col min="16117" max="16117" width="23" style="69" customWidth="1"/>
    <col min="16118" max="16118" width="8.140625" style="69" customWidth="1"/>
    <col min="16119" max="16384" width="9.140625" style="69"/>
  </cols>
  <sheetData>
    <row r="1" spans="1:5" s="57" customFormat="1" ht="25.5">
      <c r="A1" s="367" t="s">
        <v>85</v>
      </c>
      <c r="B1" s="367"/>
      <c r="C1" s="367"/>
      <c r="D1" s="367"/>
      <c r="E1" s="367"/>
    </row>
    <row r="2" spans="1:5" s="57" customFormat="1" ht="12.75" customHeight="1">
      <c r="A2" s="368" t="s">
        <v>54</v>
      </c>
      <c r="B2" s="368"/>
      <c r="C2" s="368"/>
      <c r="D2" s="368"/>
      <c r="E2" s="368"/>
    </row>
    <row r="3" spans="1:5" s="57" customFormat="1" ht="12.75" customHeight="1">
      <c r="A3" s="368" t="s">
        <v>133</v>
      </c>
      <c r="B3" s="368"/>
      <c r="C3" s="368"/>
      <c r="D3" s="368"/>
      <c r="E3" s="368"/>
    </row>
    <row r="4" spans="1:5" s="57" customFormat="1" ht="12.75" customHeight="1">
      <c r="A4" s="94"/>
      <c r="B4" s="94"/>
      <c r="C4" s="94"/>
      <c r="D4" s="94"/>
      <c r="E4" s="110"/>
    </row>
    <row r="5" spans="1:5" s="57" customFormat="1" ht="15">
      <c r="A5" s="89" t="s">
        <v>77</v>
      </c>
      <c r="B5" s="55"/>
      <c r="C5" s="56"/>
      <c r="D5" s="55"/>
      <c r="E5" s="111"/>
    </row>
    <row r="6" spans="1:5" s="57" customFormat="1" ht="15">
      <c r="A6" s="89"/>
      <c r="B6" s="55"/>
      <c r="C6" s="56"/>
      <c r="D6" s="55"/>
      <c r="E6" s="111"/>
    </row>
    <row r="7" spans="1:5" s="65" customFormat="1" ht="26.25">
      <c r="A7" s="370" t="s">
        <v>84</v>
      </c>
      <c r="B7" s="370"/>
      <c r="C7" s="370"/>
      <c r="D7" s="370"/>
      <c r="E7" s="370"/>
    </row>
    <row r="8" spans="1:5" s="67" customFormat="1">
      <c r="A8" s="153"/>
      <c r="B8" s="154"/>
      <c r="C8" s="154"/>
      <c r="D8" s="154"/>
      <c r="E8" s="159"/>
    </row>
    <row r="9" spans="1:5" s="61" customFormat="1" ht="24">
      <c r="A9" s="149" t="s">
        <v>47</v>
      </c>
      <c r="B9" s="150" t="s">
        <v>294</v>
      </c>
      <c r="C9" s="150" t="s">
        <v>159</v>
      </c>
      <c r="D9" s="150" t="s">
        <v>51</v>
      </c>
      <c r="E9" s="150" t="s">
        <v>295</v>
      </c>
    </row>
    <row r="10" spans="1:5" s="62" customFormat="1" ht="30">
      <c r="A10" s="125" t="s">
        <v>192</v>
      </c>
      <c r="B10" s="127">
        <v>632.21142600000007</v>
      </c>
      <c r="C10" s="146" t="s">
        <v>73</v>
      </c>
      <c r="D10" s="119"/>
      <c r="E10" s="151">
        <f>B10*D10</f>
        <v>0</v>
      </c>
    </row>
    <row r="11" spans="1:5" s="62" customFormat="1" ht="45">
      <c r="A11" s="125" t="s">
        <v>193</v>
      </c>
      <c r="B11" s="127">
        <v>361.26367200000004</v>
      </c>
      <c r="C11" s="146" t="s">
        <v>161</v>
      </c>
      <c r="D11" s="119"/>
      <c r="E11" s="151">
        <f t="shared" ref="E11:E74" si="0">B11*D11</f>
        <v>0</v>
      </c>
    </row>
    <row r="12" spans="1:5" s="62" customFormat="1" ht="30">
      <c r="A12" s="125" t="s">
        <v>194</v>
      </c>
      <c r="B12" s="127">
        <v>722.52734400000008</v>
      </c>
      <c r="C12" s="146" t="s">
        <v>73</v>
      </c>
      <c r="D12" s="119"/>
      <c r="E12" s="151">
        <f t="shared" si="0"/>
        <v>0</v>
      </c>
    </row>
    <row r="13" spans="1:5" s="62" customFormat="1" ht="15">
      <c r="A13" s="125" t="s">
        <v>195</v>
      </c>
      <c r="B13" s="127">
        <v>457.80827400000015</v>
      </c>
      <c r="C13" s="157" t="s">
        <v>73</v>
      </c>
      <c r="D13" s="119"/>
      <c r="E13" s="151">
        <f t="shared" si="0"/>
        <v>0</v>
      </c>
    </row>
    <row r="14" spans="1:5" s="62" customFormat="1" ht="15">
      <c r="A14" s="125" t="s">
        <v>196</v>
      </c>
      <c r="B14" s="127">
        <v>513.86643000000015</v>
      </c>
      <c r="C14" s="157" t="s">
        <v>161</v>
      </c>
      <c r="D14" s="120"/>
      <c r="E14" s="151">
        <f t="shared" si="0"/>
        <v>0</v>
      </c>
    </row>
    <row r="15" spans="1:5" s="62" customFormat="1" ht="15">
      <c r="A15" s="125" t="s">
        <v>197</v>
      </c>
      <c r="B15" s="127">
        <v>432.89353800000004</v>
      </c>
      <c r="C15" s="157" t="s">
        <v>73</v>
      </c>
      <c r="D15" s="120"/>
      <c r="E15" s="151">
        <f t="shared" si="0"/>
        <v>0</v>
      </c>
    </row>
    <row r="16" spans="1:5" s="62" customFormat="1" ht="15">
      <c r="A16" s="125" t="s">
        <v>198</v>
      </c>
      <c r="B16" s="127">
        <v>439.12222200000008</v>
      </c>
      <c r="C16" s="157" t="s">
        <v>73</v>
      </c>
      <c r="D16" s="119"/>
      <c r="E16" s="151">
        <f t="shared" si="0"/>
        <v>0</v>
      </c>
    </row>
    <row r="17" spans="1:5" s="62" customFormat="1" ht="15">
      <c r="A17" s="125" t="s">
        <v>199</v>
      </c>
      <c r="B17" s="127">
        <v>527.88096900000016</v>
      </c>
      <c r="C17" s="157" t="s">
        <v>73</v>
      </c>
      <c r="D17" s="119"/>
      <c r="E17" s="151">
        <f t="shared" si="0"/>
        <v>0</v>
      </c>
    </row>
    <row r="18" spans="1:5" s="62" customFormat="1" ht="15">
      <c r="A18" s="125" t="s">
        <v>200</v>
      </c>
      <c r="B18" s="127">
        <v>437.56505100000004</v>
      </c>
      <c r="C18" s="157" t="s">
        <v>73</v>
      </c>
      <c r="D18" s="119"/>
      <c r="E18" s="151">
        <f t="shared" si="0"/>
        <v>0</v>
      </c>
    </row>
    <row r="19" spans="1:5" s="62" customFormat="1" ht="30">
      <c r="A19" s="125" t="s">
        <v>201</v>
      </c>
      <c r="B19" s="127">
        <v>678.92655599999989</v>
      </c>
      <c r="C19" s="157" t="s">
        <v>73</v>
      </c>
      <c r="D19" s="119"/>
      <c r="E19" s="151">
        <f t="shared" si="0"/>
        <v>0</v>
      </c>
    </row>
    <row r="20" spans="1:5" s="62" customFormat="1" ht="30">
      <c r="A20" s="125" t="s">
        <v>202</v>
      </c>
      <c r="B20" s="127">
        <v>678.92655599999989</v>
      </c>
      <c r="C20" s="157" t="s">
        <v>73</v>
      </c>
      <c r="D20" s="119"/>
      <c r="E20" s="151">
        <f t="shared" si="0"/>
        <v>0</v>
      </c>
    </row>
    <row r="21" spans="1:5" s="62" customFormat="1" ht="30">
      <c r="A21" s="125" t="s">
        <v>203</v>
      </c>
      <c r="B21" s="127">
        <v>678.92655599999989</v>
      </c>
      <c r="C21" s="157" t="s">
        <v>73</v>
      </c>
      <c r="D21" s="119"/>
      <c r="E21" s="151">
        <f t="shared" si="0"/>
        <v>0</v>
      </c>
    </row>
    <row r="22" spans="1:5" s="62" customFormat="1" ht="30">
      <c r="A22" s="125" t="s">
        <v>204</v>
      </c>
      <c r="B22" s="127">
        <v>678.92655599999989</v>
      </c>
      <c r="C22" s="157" t="s">
        <v>73</v>
      </c>
      <c r="D22" s="119"/>
      <c r="E22" s="151">
        <f t="shared" si="0"/>
        <v>0</v>
      </c>
    </row>
    <row r="23" spans="1:5" s="62" customFormat="1" ht="30">
      <c r="A23" s="125" t="s">
        <v>205</v>
      </c>
      <c r="B23" s="127">
        <v>678.92655599999989</v>
      </c>
      <c r="C23" s="157" t="s">
        <v>73</v>
      </c>
      <c r="D23" s="119"/>
      <c r="E23" s="151">
        <f t="shared" si="0"/>
        <v>0</v>
      </c>
    </row>
    <row r="24" spans="1:5" s="62" customFormat="1" ht="30">
      <c r="A24" s="125" t="s">
        <v>206</v>
      </c>
      <c r="B24" s="127">
        <v>490.50886500000013</v>
      </c>
      <c r="C24" s="157" t="s">
        <v>73</v>
      </c>
      <c r="D24" s="119"/>
      <c r="E24" s="151">
        <f t="shared" si="0"/>
        <v>0</v>
      </c>
    </row>
    <row r="25" spans="1:5" s="62" customFormat="1" ht="15">
      <c r="A25" s="125" t="s">
        <v>207</v>
      </c>
      <c r="B25" s="127">
        <v>383.06406600000003</v>
      </c>
      <c r="C25" s="157" t="s">
        <v>73</v>
      </c>
      <c r="D25" s="119"/>
      <c r="E25" s="151">
        <f t="shared" si="0"/>
        <v>0</v>
      </c>
    </row>
    <row r="26" spans="1:5" s="62" customFormat="1" ht="30">
      <c r="A26" s="125" t="s">
        <v>208</v>
      </c>
      <c r="B26" s="127">
        <v>381.50689499999999</v>
      </c>
      <c r="C26" s="157" t="s">
        <v>73</v>
      </c>
      <c r="D26" s="119"/>
      <c r="E26" s="151">
        <f t="shared" si="0"/>
        <v>0</v>
      </c>
    </row>
    <row r="27" spans="1:5" s="62" customFormat="1" ht="30">
      <c r="A27" s="125" t="s">
        <v>209</v>
      </c>
      <c r="B27" s="127">
        <v>341.0204490000001</v>
      </c>
      <c r="C27" s="157" t="s">
        <v>73</v>
      </c>
      <c r="D27" s="119"/>
      <c r="E27" s="151">
        <f t="shared" si="0"/>
        <v>0</v>
      </c>
    </row>
    <row r="28" spans="1:5" s="62" customFormat="1" ht="15">
      <c r="A28" s="125" t="s">
        <v>210</v>
      </c>
      <c r="B28" s="127">
        <v>378.39255299999996</v>
      </c>
      <c r="C28" s="157" t="s">
        <v>73</v>
      </c>
      <c r="D28" s="119"/>
      <c r="E28" s="151">
        <f t="shared" si="0"/>
        <v>0</v>
      </c>
    </row>
    <row r="29" spans="1:5" s="62" customFormat="1" ht="30">
      <c r="A29" s="125" t="s">
        <v>211</v>
      </c>
      <c r="B29" s="127">
        <v>353.47781700000007</v>
      </c>
      <c r="C29" s="157" t="s">
        <v>73</v>
      </c>
      <c r="D29" s="119"/>
      <c r="E29" s="151">
        <f t="shared" si="0"/>
        <v>0</v>
      </c>
    </row>
    <row r="30" spans="1:5" s="62" customFormat="1" ht="15">
      <c r="A30" s="125" t="s">
        <v>212</v>
      </c>
      <c r="B30" s="156">
        <v>0</v>
      </c>
      <c r="C30" s="157" t="s">
        <v>161</v>
      </c>
      <c r="D30" s="124"/>
      <c r="E30" s="151">
        <f t="shared" si="0"/>
        <v>0</v>
      </c>
    </row>
    <row r="31" spans="1:5" s="62" customFormat="1" ht="30">
      <c r="A31" s="125" t="s">
        <v>213</v>
      </c>
      <c r="B31" s="127">
        <v>429.77919600000001</v>
      </c>
      <c r="C31" s="157" t="s">
        <v>73</v>
      </c>
      <c r="D31" s="120"/>
      <c r="E31" s="151">
        <f t="shared" si="0"/>
        <v>0</v>
      </c>
    </row>
    <row r="32" spans="1:5" s="62" customFormat="1" ht="30">
      <c r="A32" s="125" t="s">
        <v>214</v>
      </c>
      <c r="B32" s="127">
        <v>429.77919600000001</v>
      </c>
      <c r="C32" s="157" t="s">
        <v>73</v>
      </c>
      <c r="D32" s="119"/>
      <c r="E32" s="151">
        <f t="shared" si="0"/>
        <v>0</v>
      </c>
    </row>
    <row r="33" spans="1:5" s="62" customFormat="1" ht="30">
      <c r="A33" s="125" t="s">
        <v>215</v>
      </c>
      <c r="B33" s="127">
        <v>429.77919600000001</v>
      </c>
      <c r="C33" s="157" t="s">
        <v>73</v>
      </c>
      <c r="D33" s="119"/>
      <c r="E33" s="151">
        <f t="shared" si="0"/>
        <v>0</v>
      </c>
    </row>
    <row r="34" spans="1:5" s="62" customFormat="1" ht="30">
      <c r="A34" s="125" t="s">
        <v>216</v>
      </c>
      <c r="B34" s="127">
        <v>482.7230100000001</v>
      </c>
      <c r="C34" s="157" t="s">
        <v>73</v>
      </c>
      <c r="D34" s="119"/>
      <c r="E34" s="151">
        <f t="shared" si="0"/>
        <v>0</v>
      </c>
    </row>
    <row r="35" spans="1:5" s="62" customFormat="1" ht="15">
      <c r="A35" s="125" t="s">
        <v>217</v>
      </c>
      <c r="B35" s="127">
        <v>379.94972400000006</v>
      </c>
      <c r="C35" s="157" t="s">
        <v>73</v>
      </c>
      <c r="D35" s="119"/>
      <c r="E35" s="151">
        <f t="shared" si="0"/>
        <v>0</v>
      </c>
    </row>
    <row r="36" spans="1:5" s="62" customFormat="1" ht="15">
      <c r="A36" s="125" t="s">
        <v>218</v>
      </c>
      <c r="B36" s="127">
        <v>492.06603600000011</v>
      </c>
      <c r="C36" s="157" t="s">
        <v>73</v>
      </c>
      <c r="D36" s="119"/>
      <c r="E36" s="151">
        <f t="shared" si="0"/>
        <v>0</v>
      </c>
    </row>
    <row r="37" spans="1:5" s="62" customFormat="1" ht="15">
      <c r="A37" s="125" t="s">
        <v>219</v>
      </c>
      <c r="B37" s="127">
        <v>364.37801400000012</v>
      </c>
      <c r="C37" s="157" t="s">
        <v>73</v>
      </c>
      <c r="D37" s="120"/>
      <c r="E37" s="151">
        <f t="shared" si="0"/>
        <v>0</v>
      </c>
    </row>
    <row r="38" spans="1:5" s="62" customFormat="1" ht="15">
      <c r="A38" s="125" t="s">
        <v>220</v>
      </c>
      <c r="B38" s="127">
        <v>364.37801400000012</v>
      </c>
      <c r="C38" s="157" t="s">
        <v>73</v>
      </c>
      <c r="D38" s="120"/>
      <c r="E38" s="151">
        <f t="shared" si="0"/>
        <v>0</v>
      </c>
    </row>
    <row r="39" spans="1:5" s="62" customFormat="1" ht="15">
      <c r="A39" s="125" t="s">
        <v>221</v>
      </c>
      <c r="B39" s="127">
        <v>412.65031500000015</v>
      </c>
      <c r="C39" s="157" t="s">
        <v>73</v>
      </c>
      <c r="D39" s="120"/>
      <c r="E39" s="151">
        <f t="shared" si="0"/>
        <v>0</v>
      </c>
    </row>
    <row r="40" spans="1:5" s="62" customFormat="1" ht="30">
      <c r="A40" s="125" t="s">
        <v>222</v>
      </c>
      <c r="B40" s="127">
        <v>393.96426300000007</v>
      </c>
      <c r="C40" s="157" t="s">
        <v>73</v>
      </c>
      <c r="D40" s="119"/>
      <c r="E40" s="151">
        <f t="shared" si="0"/>
        <v>0</v>
      </c>
    </row>
    <row r="41" spans="1:5" s="62" customFormat="1" ht="30">
      <c r="A41" s="125" t="s">
        <v>223</v>
      </c>
      <c r="B41" s="127">
        <v>540.33833700000002</v>
      </c>
      <c r="C41" s="157" t="s">
        <v>73</v>
      </c>
      <c r="D41" s="119"/>
      <c r="E41" s="151">
        <f t="shared" si="0"/>
        <v>0</v>
      </c>
    </row>
    <row r="42" spans="1:5" s="62" customFormat="1" ht="30">
      <c r="A42" s="125" t="s">
        <v>224</v>
      </c>
      <c r="B42" s="127">
        <v>476.49432600000006</v>
      </c>
      <c r="C42" s="157" t="s">
        <v>73</v>
      </c>
      <c r="D42" s="119"/>
      <c r="E42" s="151">
        <f t="shared" si="0"/>
        <v>0</v>
      </c>
    </row>
    <row r="43" spans="1:5" s="62" customFormat="1" ht="15">
      <c r="A43" s="125" t="s">
        <v>225</v>
      </c>
      <c r="B43" s="127">
        <v>504.52340400000008</v>
      </c>
      <c r="C43" s="157" t="s">
        <v>73</v>
      </c>
      <c r="D43" s="119"/>
      <c r="E43" s="151">
        <f t="shared" si="0"/>
        <v>0</v>
      </c>
    </row>
    <row r="44" spans="1:5" s="62" customFormat="1" ht="15">
      <c r="A44" s="125" t="s">
        <v>226</v>
      </c>
      <c r="B44" s="127">
        <v>615.08254500000021</v>
      </c>
      <c r="C44" s="157" t="s">
        <v>73</v>
      </c>
      <c r="D44" s="119"/>
      <c r="E44" s="151">
        <f t="shared" si="0"/>
        <v>0</v>
      </c>
    </row>
    <row r="45" spans="1:5" s="62" customFormat="1" ht="15">
      <c r="A45" s="125" t="s">
        <v>227</v>
      </c>
      <c r="B45" s="127">
        <v>504.52340400000008</v>
      </c>
      <c r="C45" s="157" t="s">
        <v>73</v>
      </c>
      <c r="D45" s="119"/>
      <c r="E45" s="151">
        <f t="shared" si="0"/>
        <v>0</v>
      </c>
    </row>
    <row r="46" spans="1:5" s="62" customFormat="1" ht="15">
      <c r="A46" s="125" t="s">
        <v>228</v>
      </c>
      <c r="B46" s="127">
        <v>386.17840800000005</v>
      </c>
      <c r="C46" s="157" t="s">
        <v>73</v>
      </c>
      <c r="D46" s="120"/>
      <c r="E46" s="151">
        <f t="shared" si="0"/>
        <v>0</v>
      </c>
    </row>
    <row r="47" spans="1:5" s="62" customFormat="1" ht="15">
      <c r="A47" s="125" t="s">
        <v>229</v>
      </c>
      <c r="B47" s="127">
        <v>504.52340400000008</v>
      </c>
      <c r="C47" s="157" t="s">
        <v>73</v>
      </c>
      <c r="D47" s="120"/>
      <c r="E47" s="151">
        <f t="shared" si="0"/>
        <v>0</v>
      </c>
    </row>
    <row r="48" spans="1:5" s="62" customFormat="1" ht="15">
      <c r="A48" s="125" t="s">
        <v>230</v>
      </c>
      <c r="B48" s="127">
        <v>562.13873100000012</v>
      </c>
      <c r="C48" s="157" t="s">
        <v>73</v>
      </c>
      <c r="D48" s="120"/>
      <c r="E48" s="151">
        <f t="shared" si="0"/>
        <v>0</v>
      </c>
    </row>
    <row r="49" spans="1:5" s="62" customFormat="1" ht="30">
      <c r="A49" s="125" t="s">
        <v>231</v>
      </c>
      <c r="B49" s="127">
        <v>347.24913300000003</v>
      </c>
      <c r="C49" s="157" t="s">
        <v>73</v>
      </c>
      <c r="D49" s="119"/>
      <c r="E49" s="151">
        <f t="shared" si="0"/>
        <v>0</v>
      </c>
    </row>
    <row r="50" spans="1:5" s="62" customFormat="1" ht="15">
      <c r="A50" s="125" t="s">
        <v>232</v>
      </c>
      <c r="B50" s="127">
        <v>504.52340400000008</v>
      </c>
      <c r="C50" s="157" t="s">
        <v>73</v>
      </c>
      <c r="D50" s="119"/>
      <c r="E50" s="151">
        <f t="shared" si="0"/>
        <v>0</v>
      </c>
    </row>
    <row r="51" spans="1:5" s="61" customFormat="1" ht="15">
      <c r="A51" s="125" t="s">
        <v>233</v>
      </c>
      <c r="B51" s="127">
        <v>504.52340400000008</v>
      </c>
      <c r="C51" s="157" t="s">
        <v>73</v>
      </c>
      <c r="D51" s="119"/>
      <c r="E51" s="151">
        <f t="shared" si="0"/>
        <v>0</v>
      </c>
    </row>
    <row r="52" spans="1:5" s="62" customFormat="1" ht="30">
      <c r="A52" s="125" t="s">
        <v>234</v>
      </c>
      <c r="B52" s="127">
        <v>386.17840800000005</v>
      </c>
      <c r="C52" s="157" t="s">
        <v>73</v>
      </c>
      <c r="D52" s="119"/>
      <c r="E52" s="151">
        <f t="shared" si="0"/>
        <v>0</v>
      </c>
    </row>
    <row r="53" spans="1:5" s="62" customFormat="1" ht="30">
      <c r="A53" s="125" t="s">
        <v>235</v>
      </c>
      <c r="B53" s="127">
        <v>348.80630400000013</v>
      </c>
      <c r="C53" s="157" t="s">
        <v>73</v>
      </c>
      <c r="D53" s="119"/>
      <c r="E53" s="151">
        <f t="shared" si="0"/>
        <v>0</v>
      </c>
    </row>
    <row r="54" spans="1:5" s="61" customFormat="1" ht="15">
      <c r="A54" s="125" t="s">
        <v>236</v>
      </c>
      <c r="B54" s="127">
        <v>373.72104000000007</v>
      </c>
      <c r="C54" s="157" t="s">
        <v>73</v>
      </c>
      <c r="D54" s="119"/>
      <c r="E54" s="151">
        <f t="shared" si="0"/>
        <v>0</v>
      </c>
    </row>
    <row r="55" spans="1:5" s="62" customFormat="1" ht="30">
      <c r="A55" s="125" t="s">
        <v>237</v>
      </c>
      <c r="B55" s="127">
        <v>373.72104000000007</v>
      </c>
      <c r="C55" s="157" t="s">
        <v>73</v>
      </c>
      <c r="D55" s="119"/>
      <c r="E55" s="151">
        <f t="shared" si="0"/>
        <v>0</v>
      </c>
    </row>
    <row r="56" spans="1:5" s="62" customFormat="1" ht="15">
      <c r="A56" s="125" t="s">
        <v>238</v>
      </c>
      <c r="B56" s="127">
        <v>373.72104000000007</v>
      </c>
      <c r="C56" s="157" t="s">
        <v>73</v>
      </c>
      <c r="D56" s="119"/>
      <c r="E56" s="151">
        <f t="shared" si="0"/>
        <v>0</v>
      </c>
    </row>
    <row r="57" spans="1:5" s="62" customFormat="1" ht="30">
      <c r="A57" s="125" t="s">
        <v>239</v>
      </c>
      <c r="B57" s="127">
        <v>348.80630400000013</v>
      </c>
      <c r="C57" s="157" t="s">
        <v>73</v>
      </c>
      <c r="D57" s="119"/>
      <c r="E57" s="151">
        <f t="shared" si="0"/>
        <v>0</v>
      </c>
    </row>
    <row r="58" spans="1:5" s="62" customFormat="1" ht="15">
      <c r="A58" s="125" t="s">
        <v>240</v>
      </c>
      <c r="B58" s="127">
        <v>487.39452300000005</v>
      </c>
      <c r="C58" s="157" t="s">
        <v>73</v>
      </c>
      <c r="D58" s="119"/>
      <c r="E58" s="151">
        <f t="shared" si="0"/>
        <v>0</v>
      </c>
    </row>
    <row r="59" spans="1:5" s="62" customFormat="1" ht="15">
      <c r="A59" s="125" t="s">
        <v>241</v>
      </c>
      <c r="B59" s="127">
        <v>373.72104000000007</v>
      </c>
      <c r="C59" s="157" t="s">
        <v>73</v>
      </c>
      <c r="D59" s="119"/>
      <c r="E59" s="151">
        <f t="shared" si="0"/>
        <v>0</v>
      </c>
    </row>
    <row r="60" spans="1:5" s="62" customFormat="1" ht="30">
      <c r="A60" s="125" t="s">
        <v>242</v>
      </c>
      <c r="B60" s="127">
        <v>417.3218280000001</v>
      </c>
      <c r="C60" s="157" t="s">
        <v>73</v>
      </c>
      <c r="D60" s="119"/>
      <c r="E60" s="151">
        <f t="shared" si="0"/>
        <v>0</v>
      </c>
    </row>
    <row r="61" spans="1:5" s="61" customFormat="1" ht="30">
      <c r="A61" s="125" t="s">
        <v>243</v>
      </c>
      <c r="B61" s="127">
        <v>516.98077200000012</v>
      </c>
      <c r="C61" s="157" t="s">
        <v>73</v>
      </c>
      <c r="D61" s="119"/>
      <c r="E61" s="151">
        <f t="shared" si="0"/>
        <v>0</v>
      </c>
    </row>
    <row r="62" spans="1:5" s="62" customFormat="1" ht="30">
      <c r="A62" s="125" t="s">
        <v>244</v>
      </c>
      <c r="B62" s="156">
        <v>0</v>
      </c>
      <c r="C62" s="157" t="s">
        <v>73</v>
      </c>
      <c r="D62" s="119"/>
      <c r="E62" s="151">
        <f t="shared" si="0"/>
        <v>0</v>
      </c>
    </row>
    <row r="63" spans="1:5" s="62" customFormat="1" ht="30">
      <c r="A63" s="125" t="s">
        <v>245</v>
      </c>
      <c r="B63" s="127">
        <v>161.945784</v>
      </c>
      <c r="C63" s="157" t="s">
        <v>161</v>
      </c>
      <c r="D63" s="119"/>
      <c r="E63" s="151">
        <f t="shared" si="0"/>
        <v>0</v>
      </c>
    </row>
    <row r="64" spans="1:5" s="62" customFormat="1" ht="15">
      <c r="A64" s="125" t="s">
        <v>246</v>
      </c>
      <c r="B64" s="127">
        <v>160.38861300000002</v>
      </c>
      <c r="C64" s="157" t="s">
        <v>161</v>
      </c>
      <c r="D64" s="119"/>
      <c r="E64" s="151">
        <f t="shared" si="0"/>
        <v>0</v>
      </c>
    </row>
    <row r="65" spans="1:5" s="62" customFormat="1" ht="30">
      <c r="A65" s="125" t="s">
        <v>247</v>
      </c>
      <c r="B65" s="127">
        <v>140.14539000000005</v>
      </c>
      <c r="C65" s="157" t="s">
        <v>161</v>
      </c>
      <c r="D65" s="119"/>
      <c r="E65" s="151">
        <f t="shared" si="0"/>
        <v>0</v>
      </c>
    </row>
    <row r="66" spans="1:5" s="62" customFormat="1" ht="30">
      <c r="A66" s="125" t="s">
        <v>248</v>
      </c>
      <c r="B66" s="127">
        <v>140.14539000000005</v>
      </c>
      <c r="C66" s="157" t="s">
        <v>161</v>
      </c>
      <c r="D66" s="119"/>
      <c r="E66" s="151">
        <f t="shared" si="0"/>
        <v>0</v>
      </c>
    </row>
    <row r="67" spans="1:5" s="62" customFormat="1" ht="30">
      <c r="A67" s="125" t="s">
        <v>249</v>
      </c>
      <c r="B67" s="127">
        <v>140.14539000000005</v>
      </c>
      <c r="C67" s="157" t="s">
        <v>161</v>
      </c>
      <c r="D67" s="119"/>
      <c r="E67" s="151">
        <f t="shared" si="0"/>
        <v>0</v>
      </c>
    </row>
    <row r="68" spans="1:5" s="62" customFormat="1" ht="30">
      <c r="A68" s="125" t="s">
        <v>250</v>
      </c>
      <c r="B68" s="127">
        <v>185.30334900000003</v>
      </c>
      <c r="C68" s="157" t="s">
        <v>161</v>
      </c>
      <c r="D68" s="119"/>
      <c r="E68" s="151">
        <f t="shared" si="0"/>
        <v>0</v>
      </c>
    </row>
    <row r="69" spans="1:5" s="62" customFormat="1" ht="30">
      <c r="A69" s="125" t="s">
        <v>251</v>
      </c>
      <c r="B69" s="127">
        <v>157.274271</v>
      </c>
      <c r="C69" s="157" t="s">
        <v>161</v>
      </c>
      <c r="D69" s="119"/>
      <c r="E69" s="151">
        <f t="shared" si="0"/>
        <v>0</v>
      </c>
    </row>
    <row r="70" spans="1:5" s="62" customFormat="1" ht="30">
      <c r="A70" s="125" t="s">
        <v>252</v>
      </c>
      <c r="B70" s="127">
        <v>147.93124500000005</v>
      </c>
      <c r="C70" s="157" t="s">
        <v>161</v>
      </c>
      <c r="D70" s="119"/>
      <c r="E70" s="151">
        <f t="shared" si="0"/>
        <v>0</v>
      </c>
    </row>
    <row r="71" spans="1:5" s="62" customFormat="1" ht="30">
      <c r="A71" s="125" t="s">
        <v>253</v>
      </c>
      <c r="B71" s="127">
        <v>373.72104000000007</v>
      </c>
      <c r="C71" s="157" t="s">
        <v>73</v>
      </c>
      <c r="D71" s="119"/>
      <c r="E71" s="151">
        <f t="shared" si="0"/>
        <v>0</v>
      </c>
    </row>
    <row r="72" spans="1:5" s="62" customFormat="1" ht="30">
      <c r="A72" s="125" t="s">
        <v>254</v>
      </c>
      <c r="B72" s="156">
        <v>0</v>
      </c>
      <c r="C72" s="157" t="s">
        <v>161</v>
      </c>
      <c r="D72" s="119"/>
      <c r="E72" s="151">
        <f t="shared" si="0"/>
        <v>0</v>
      </c>
    </row>
    <row r="73" spans="1:5" s="62" customFormat="1" ht="30">
      <c r="A73" s="125" t="s">
        <v>255</v>
      </c>
      <c r="B73" s="127">
        <v>509.19491700000009</v>
      </c>
      <c r="C73" s="157" t="s">
        <v>73</v>
      </c>
      <c r="D73" s="119"/>
      <c r="E73" s="151">
        <f t="shared" si="0"/>
        <v>0</v>
      </c>
    </row>
    <row r="74" spans="1:5" s="62" customFormat="1" ht="30">
      <c r="A74" s="125" t="s">
        <v>256</v>
      </c>
      <c r="B74" s="127">
        <v>149.48841600000003</v>
      </c>
      <c r="C74" s="157" t="s">
        <v>161</v>
      </c>
      <c r="D74" s="119"/>
      <c r="E74" s="151">
        <f t="shared" si="0"/>
        <v>0</v>
      </c>
    </row>
    <row r="75" spans="1:5" s="62" customFormat="1" ht="30">
      <c r="A75" s="125" t="s">
        <v>257</v>
      </c>
      <c r="B75" s="127">
        <v>165.06012600000003</v>
      </c>
      <c r="C75" s="157" t="s">
        <v>161</v>
      </c>
      <c r="D75" s="119"/>
      <c r="E75" s="151">
        <f t="shared" ref="E75:E113" si="1">B75*D75</f>
        <v>0</v>
      </c>
    </row>
    <row r="76" spans="1:5" s="62" customFormat="1" ht="15">
      <c r="A76" s="125" t="s">
        <v>258</v>
      </c>
      <c r="B76" s="127">
        <v>412.65031500000015</v>
      </c>
      <c r="C76" s="157" t="s">
        <v>73</v>
      </c>
      <c r="D76" s="119"/>
      <c r="E76" s="151">
        <f t="shared" si="1"/>
        <v>0</v>
      </c>
    </row>
    <row r="77" spans="1:5" s="62" customFormat="1" ht="30">
      <c r="A77" s="125" t="s">
        <v>259</v>
      </c>
      <c r="B77" s="127">
        <v>383.06406600000003</v>
      </c>
      <c r="C77" s="157" t="s">
        <v>161</v>
      </c>
      <c r="D77" s="120"/>
      <c r="E77" s="151">
        <f t="shared" si="1"/>
        <v>0</v>
      </c>
    </row>
    <row r="78" spans="1:5" s="62" customFormat="1" ht="30">
      <c r="A78" s="125" t="s">
        <v>260</v>
      </c>
      <c r="B78" s="127">
        <v>216.44676900000002</v>
      </c>
      <c r="C78" s="157" t="s">
        <v>161</v>
      </c>
      <c r="D78" s="120"/>
      <c r="E78" s="151">
        <f t="shared" si="1"/>
        <v>0</v>
      </c>
    </row>
    <row r="79" spans="1:5" s="62" customFormat="1" ht="30">
      <c r="A79" s="125" t="s">
        <v>261</v>
      </c>
      <c r="B79" s="127">
        <v>216.44676900000002</v>
      </c>
      <c r="C79" s="157" t="s">
        <v>161</v>
      </c>
      <c r="D79" s="120"/>
      <c r="E79" s="151">
        <f t="shared" si="1"/>
        <v>0</v>
      </c>
    </row>
    <row r="80" spans="1:5" s="62" customFormat="1" ht="15">
      <c r="A80" s="125" t="s">
        <v>262</v>
      </c>
      <c r="B80" s="127">
        <v>214.88959800000001</v>
      </c>
      <c r="C80" s="157" t="s">
        <v>161</v>
      </c>
      <c r="D80" s="120"/>
      <c r="E80" s="151">
        <f t="shared" si="1"/>
        <v>0</v>
      </c>
    </row>
    <row r="81" spans="1:5" s="62" customFormat="1" ht="30">
      <c r="A81" s="125" t="s">
        <v>263</v>
      </c>
      <c r="B81" s="127">
        <v>230.05</v>
      </c>
      <c r="C81" s="157" t="s">
        <v>161</v>
      </c>
      <c r="D81" s="120"/>
      <c r="E81" s="151">
        <f t="shared" si="1"/>
        <v>0</v>
      </c>
    </row>
    <row r="82" spans="1:5" s="62" customFormat="1" ht="30">
      <c r="A82" s="125" t="s">
        <v>264</v>
      </c>
      <c r="B82" s="127">
        <v>230.05</v>
      </c>
      <c r="C82" s="157" t="s">
        <v>161</v>
      </c>
      <c r="D82" s="120"/>
      <c r="E82" s="151">
        <f t="shared" si="1"/>
        <v>0</v>
      </c>
    </row>
    <row r="83" spans="1:5" s="62" customFormat="1" ht="30">
      <c r="A83" s="125" t="s">
        <v>265</v>
      </c>
      <c r="B83" s="127">
        <v>230.05</v>
      </c>
      <c r="C83" s="157" t="s">
        <v>161</v>
      </c>
      <c r="D83" s="120"/>
      <c r="E83" s="151">
        <f t="shared" si="1"/>
        <v>0</v>
      </c>
    </row>
    <row r="84" spans="1:5" s="62" customFormat="1" ht="30">
      <c r="A84" s="125" t="s">
        <v>266</v>
      </c>
      <c r="B84" s="127">
        <v>230.05</v>
      </c>
      <c r="C84" s="157" t="s">
        <v>161</v>
      </c>
      <c r="D84" s="120"/>
      <c r="E84" s="151">
        <f t="shared" si="1"/>
        <v>0</v>
      </c>
    </row>
    <row r="85" spans="1:5" s="62" customFormat="1" ht="30">
      <c r="A85" s="125" t="s">
        <v>267</v>
      </c>
      <c r="B85" s="127">
        <v>230.05</v>
      </c>
      <c r="C85" s="157" t="s">
        <v>161</v>
      </c>
      <c r="D85" s="120"/>
      <c r="E85" s="151">
        <f t="shared" si="1"/>
        <v>0</v>
      </c>
    </row>
    <row r="86" spans="1:5" s="62" customFormat="1" ht="30">
      <c r="A86" s="125" t="s">
        <v>268</v>
      </c>
      <c r="B86" s="127">
        <v>230.05</v>
      </c>
      <c r="C86" s="157" t="s">
        <v>161</v>
      </c>
      <c r="D86" s="120"/>
      <c r="E86" s="151">
        <f t="shared" si="1"/>
        <v>0</v>
      </c>
    </row>
    <row r="87" spans="1:5" s="62" customFormat="1" ht="30">
      <c r="A87" s="125" t="s">
        <v>269</v>
      </c>
      <c r="B87" s="127">
        <v>230.05</v>
      </c>
      <c r="C87" s="157" t="s">
        <v>161</v>
      </c>
      <c r="D87" s="120"/>
      <c r="E87" s="151">
        <f t="shared" si="1"/>
        <v>0</v>
      </c>
    </row>
    <row r="88" spans="1:5" s="62" customFormat="1" ht="30">
      <c r="A88" s="125" t="s">
        <v>270</v>
      </c>
      <c r="B88" s="127">
        <v>230.05</v>
      </c>
      <c r="C88" s="157" t="s">
        <v>161</v>
      </c>
      <c r="D88" s="119"/>
      <c r="E88" s="151">
        <f t="shared" si="1"/>
        <v>0</v>
      </c>
    </row>
    <row r="89" spans="1:5" s="62" customFormat="1" ht="30">
      <c r="A89" s="125" t="s">
        <v>271</v>
      </c>
      <c r="B89" s="127">
        <v>193.08920400000002</v>
      </c>
      <c r="C89" s="157" t="s">
        <v>161</v>
      </c>
      <c r="D89" s="119"/>
      <c r="E89" s="151">
        <f t="shared" si="1"/>
        <v>0</v>
      </c>
    </row>
    <row r="90" spans="1:5" s="62" customFormat="1" ht="30">
      <c r="A90" s="125" t="s">
        <v>272</v>
      </c>
      <c r="B90" s="127">
        <v>196.20354600000002</v>
      </c>
      <c r="C90" s="157" t="s">
        <v>161</v>
      </c>
      <c r="D90" s="120"/>
      <c r="E90" s="151">
        <f t="shared" si="1"/>
        <v>0</v>
      </c>
    </row>
    <row r="91" spans="1:5" s="62" customFormat="1" ht="30">
      <c r="A91" s="125" t="s">
        <v>106</v>
      </c>
      <c r="B91" s="127">
        <v>183.74617800000004</v>
      </c>
      <c r="C91" s="157" t="s">
        <v>161</v>
      </c>
      <c r="D91" s="120"/>
      <c r="E91" s="151">
        <f t="shared" si="1"/>
        <v>0</v>
      </c>
    </row>
    <row r="92" spans="1:5" s="62" customFormat="1" ht="30">
      <c r="A92" s="125" t="s">
        <v>273</v>
      </c>
      <c r="B92" s="127">
        <v>196.20354600000002</v>
      </c>
      <c r="C92" s="157" t="s">
        <v>161</v>
      </c>
      <c r="D92" s="120"/>
      <c r="E92" s="151">
        <f t="shared" si="1"/>
        <v>0</v>
      </c>
    </row>
    <row r="93" spans="1:5" s="62" customFormat="1" ht="30">
      <c r="A93" s="125" t="s">
        <v>274</v>
      </c>
      <c r="B93" s="127">
        <v>191.53203300000001</v>
      </c>
      <c r="C93" s="157" t="s">
        <v>161</v>
      </c>
      <c r="D93" s="120"/>
      <c r="E93" s="151">
        <f t="shared" si="1"/>
        <v>0</v>
      </c>
    </row>
    <row r="94" spans="1:5" s="62" customFormat="1" ht="30">
      <c r="A94" s="125" t="s">
        <v>275</v>
      </c>
      <c r="B94" s="127">
        <v>189.97486200000003</v>
      </c>
      <c r="C94" s="157" t="s">
        <v>161</v>
      </c>
      <c r="D94" s="120"/>
      <c r="E94" s="151">
        <f t="shared" si="1"/>
        <v>0</v>
      </c>
    </row>
    <row r="95" spans="1:5" s="62" customFormat="1" ht="30">
      <c r="A95" s="125" t="s">
        <v>276</v>
      </c>
      <c r="B95" s="127">
        <v>196.20354600000002</v>
      </c>
      <c r="C95" s="157" t="s">
        <v>161</v>
      </c>
      <c r="D95" s="120"/>
      <c r="E95" s="151">
        <f t="shared" si="1"/>
        <v>0</v>
      </c>
    </row>
    <row r="96" spans="1:5" s="62" customFormat="1" ht="30">
      <c r="A96" s="125" t="s">
        <v>277</v>
      </c>
      <c r="B96" s="127">
        <v>183.74617800000004</v>
      </c>
      <c r="C96" s="157" t="s">
        <v>161</v>
      </c>
      <c r="D96" s="120"/>
      <c r="E96" s="151">
        <f t="shared" si="1"/>
        <v>0</v>
      </c>
    </row>
    <row r="97" spans="1:5" s="62" customFormat="1" ht="30">
      <c r="A97" s="125" t="s">
        <v>278</v>
      </c>
      <c r="B97" s="127">
        <v>185.30334900000003</v>
      </c>
      <c r="C97" s="157" t="s">
        <v>161</v>
      </c>
      <c r="D97" s="120"/>
      <c r="E97" s="151">
        <f t="shared" si="1"/>
        <v>0</v>
      </c>
    </row>
    <row r="98" spans="1:5" s="62" customFormat="1" ht="30">
      <c r="A98" s="125" t="s">
        <v>279</v>
      </c>
      <c r="B98" s="127">
        <v>112.35000000000001</v>
      </c>
      <c r="C98" s="157" t="s">
        <v>161</v>
      </c>
      <c r="D98" s="120"/>
      <c r="E98" s="151">
        <f t="shared" si="1"/>
        <v>0</v>
      </c>
    </row>
    <row r="99" spans="1:5" s="62" customFormat="1" ht="30">
      <c r="A99" s="125" t="s">
        <v>280</v>
      </c>
      <c r="B99" s="127">
        <v>112.35000000000001</v>
      </c>
      <c r="C99" s="157" t="s">
        <v>161</v>
      </c>
      <c r="D99" s="120"/>
      <c r="E99" s="151">
        <f t="shared" si="1"/>
        <v>0</v>
      </c>
    </row>
    <row r="100" spans="1:5" s="62" customFormat="1" ht="30">
      <c r="A100" s="125" t="s">
        <v>281</v>
      </c>
      <c r="B100" s="127">
        <v>112.35000000000001</v>
      </c>
      <c r="C100" s="157" t="s">
        <v>161</v>
      </c>
      <c r="D100" s="158"/>
      <c r="E100" s="151">
        <f t="shared" si="1"/>
        <v>0</v>
      </c>
    </row>
    <row r="101" spans="1:5" s="62" customFormat="1" ht="30">
      <c r="A101" s="125" t="s">
        <v>282</v>
      </c>
      <c r="B101" s="127">
        <v>112.35000000000001</v>
      </c>
      <c r="C101" s="157" t="s">
        <v>161</v>
      </c>
      <c r="D101" s="158"/>
      <c r="E101" s="151">
        <f t="shared" si="1"/>
        <v>0</v>
      </c>
    </row>
    <row r="102" spans="1:5" s="62" customFormat="1" ht="30">
      <c r="A102" s="125" t="s">
        <v>283</v>
      </c>
      <c r="B102" s="127">
        <v>112.35000000000001</v>
      </c>
      <c r="C102" s="157" t="s">
        <v>161</v>
      </c>
      <c r="D102" s="158"/>
      <c r="E102" s="151">
        <f t="shared" si="1"/>
        <v>0</v>
      </c>
    </row>
    <row r="103" spans="1:5" ht="30">
      <c r="A103" s="125" t="s">
        <v>284</v>
      </c>
      <c r="B103" s="127">
        <v>554.35287600000004</v>
      </c>
      <c r="C103" s="157" t="s">
        <v>73</v>
      </c>
      <c r="D103" s="158" t="s">
        <v>296</v>
      </c>
      <c r="E103" s="151">
        <f t="shared" si="1"/>
        <v>0</v>
      </c>
    </row>
    <row r="104" spans="1:5" ht="30">
      <c r="A104" s="125" t="s">
        <v>285</v>
      </c>
      <c r="B104" s="127">
        <v>554.35287600000004</v>
      </c>
      <c r="C104" s="157" t="s">
        <v>73</v>
      </c>
      <c r="D104" s="158"/>
      <c r="E104" s="151">
        <f t="shared" si="1"/>
        <v>0</v>
      </c>
    </row>
    <row r="105" spans="1:5" ht="15">
      <c r="A105" s="125" t="s">
        <v>286</v>
      </c>
      <c r="B105" s="127">
        <v>554.35287600000004</v>
      </c>
      <c r="C105" s="157" t="s">
        <v>73</v>
      </c>
      <c r="D105" s="158"/>
      <c r="E105" s="151">
        <f t="shared" si="1"/>
        <v>0</v>
      </c>
    </row>
    <row r="106" spans="1:5" ht="30">
      <c r="A106" s="125" t="s">
        <v>287</v>
      </c>
      <c r="B106" s="127">
        <v>554.35287600000004</v>
      </c>
      <c r="C106" s="157" t="s">
        <v>73</v>
      </c>
      <c r="D106" s="158" t="s">
        <v>296</v>
      </c>
      <c r="E106" s="151">
        <f t="shared" si="1"/>
        <v>0</v>
      </c>
    </row>
    <row r="107" spans="1:5" ht="30">
      <c r="A107" s="125" t="s">
        <v>135</v>
      </c>
      <c r="B107" s="127">
        <v>180.63183600000002</v>
      </c>
      <c r="C107" s="157" t="s">
        <v>161</v>
      </c>
      <c r="D107" s="158"/>
      <c r="E107" s="151">
        <f t="shared" si="1"/>
        <v>0</v>
      </c>
    </row>
    <row r="108" spans="1:5" ht="30">
      <c r="A108" s="125" t="s">
        <v>288</v>
      </c>
      <c r="B108" s="127">
        <v>221.11828200000008</v>
      </c>
      <c r="C108" s="157" t="s">
        <v>161</v>
      </c>
      <c r="D108" s="158"/>
      <c r="E108" s="151">
        <f t="shared" si="1"/>
        <v>0</v>
      </c>
    </row>
    <row r="109" spans="1:5" ht="15">
      <c r="A109" s="125" t="s">
        <v>289</v>
      </c>
      <c r="B109" s="127">
        <v>200.87505900000005</v>
      </c>
      <c r="C109" s="157" t="s">
        <v>161</v>
      </c>
      <c r="D109" s="158"/>
      <c r="E109" s="151">
        <f t="shared" si="1"/>
        <v>0</v>
      </c>
    </row>
    <row r="110" spans="1:5" ht="15">
      <c r="A110" s="125" t="s">
        <v>290</v>
      </c>
      <c r="B110" s="127">
        <v>205.54657200000005</v>
      </c>
      <c r="C110" s="157" t="s">
        <v>161</v>
      </c>
      <c r="D110" s="158"/>
      <c r="E110" s="151">
        <f t="shared" si="1"/>
        <v>0</v>
      </c>
    </row>
    <row r="111" spans="1:5" ht="15">
      <c r="A111" s="125" t="s">
        <v>291</v>
      </c>
      <c r="B111" s="127">
        <v>171.28881000000004</v>
      </c>
      <c r="C111" s="157" t="s">
        <v>161</v>
      </c>
      <c r="D111" s="158"/>
      <c r="E111" s="151">
        <f t="shared" si="1"/>
        <v>0</v>
      </c>
    </row>
    <row r="112" spans="1:5" ht="30">
      <c r="A112" s="125" t="s">
        <v>292</v>
      </c>
      <c r="B112" s="127">
        <v>205.54657200000005</v>
      </c>
      <c r="C112" s="157" t="s">
        <v>161</v>
      </c>
      <c r="D112" s="158"/>
      <c r="E112" s="151">
        <f t="shared" si="1"/>
        <v>0</v>
      </c>
    </row>
    <row r="113" spans="1:5" ht="15">
      <c r="A113" s="125" t="s">
        <v>293</v>
      </c>
      <c r="B113" s="127">
        <v>188.41769100000002</v>
      </c>
      <c r="C113" s="157" t="s">
        <v>161</v>
      </c>
      <c r="D113" s="158"/>
      <c r="E113" s="151">
        <f t="shared" si="1"/>
        <v>0</v>
      </c>
    </row>
    <row r="114" spans="1:5">
      <c r="A114" s="160" t="s">
        <v>53</v>
      </c>
      <c r="E114" s="161">
        <f>SUM(E10:E113)</f>
        <v>0</v>
      </c>
    </row>
    <row r="116" spans="1:5" ht="15">
      <c r="A116" s="89" t="s">
        <v>77</v>
      </c>
    </row>
  </sheetData>
  <protectedRanges>
    <protectedRange sqref="A10:A23 C10:C23" name="Цены номенклатуры_2"/>
    <protectedRange sqref="A24:A106 C24:C106" name="Цены номенклатуры_3"/>
    <protectedRange sqref="A107:A113 C107:C113" name="Цены номенклатуры_4"/>
  </protectedRanges>
  <mergeCells count="4">
    <mergeCell ref="A1:E1"/>
    <mergeCell ref="A2:E2"/>
    <mergeCell ref="A3:E3"/>
    <mergeCell ref="A7:E7"/>
  </mergeCells>
  <hyperlinks>
    <hyperlink ref="A101" location="'Главная '!A1" display="Вернуться на главную страницу"/>
    <hyperlink ref="A7:E7" r:id="rId1" display="ПРАЙС-ЛИСТ ЗЕФИР И ПАСТИЛА КОНДИТЕРСКАЯ"/>
    <hyperlink ref="A5" location="'Главная '!A1" display="Вернуться на главную страницу"/>
    <hyperlink ref="A116" location="'Главная '!A1" display="Вернуться на главную страницу"/>
  </hyperlinks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58"/>
  <sheetViews>
    <sheetView zoomScale="85" zoomScaleNormal="85" workbookViewId="0">
      <selection activeCell="H13" sqref="H13"/>
    </sheetView>
  </sheetViews>
  <sheetFormatPr defaultRowHeight="12.75"/>
  <cols>
    <col min="1" max="1" width="34.7109375" style="57" customWidth="1"/>
    <col min="2" max="2" width="10.5703125" style="63" customWidth="1"/>
    <col min="3" max="3" width="23" style="64" customWidth="1"/>
    <col min="4" max="4" width="8.140625" style="63" customWidth="1"/>
    <col min="5" max="5" width="9.140625" style="109"/>
    <col min="6" max="244" width="9.140625" style="57"/>
    <col min="245" max="245" width="34.7109375" style="57" customWidth="1"/>
    <col min="246" max="246" width="10.5703125" style="57" customWidth="1"/>
    <col min="247" max="247" width="23" style="57" customWidth="1"/>
    <col min="248" max="248" width="8.140625" style="57" customWidth="1"/>
    <col min="249" max="500" width="9.140625" style="57"/>
    <col min="501" max="501" width="34.7109375" style="57" customWidth="1"/>
    <col min="502" max="502" width="10.5703125" style="57" customWidth="1"/>
    <col min="503" max="503" width="23" style="57" customWidth="1"/>
    <col min="504" max="504" width="8.140625" style="57" customWidth="1"/>
    <col min="505" max="756" width="9.140625" style="57"/>
    <col min="757" max="757" width="34.7109375" style="57" customWidth="1"/>
    <col min="758" max="758" width="10.5703125" style="57" customWidth="1"/>
    <col min="759" max="759" width="23" style="57" customWidth="1"/>
    <col min="760" max="760" width="8.140625" style="57" customWidth="1"/>
    <col min="761" max="1012" width="9.140625" style="57"/>
    <col min="1013" max="1013" width="34.7109375" style="57" customWidth="1"/>
    <col min="1014" max="1014" width="10.5703125" style="57" customWidth="1"/>
    <col min="1015" max="1015" width="23" style="57" customWidth="1"/>
    <col min="1016" max="1016" width="8.140625" style="57" customWidth="1"/>
    <col min="1017" max="1268" width="9.140625" style="57"/>
    <col min="1269" max="1269" width="34.7109375" style="57" customWidth="1"/>
    <col min="1270" max="1270" width="10.5703125" style="57" customWidth="1"/>
    <col min="1271" max="1271" width="23" style="57" customWidth="1"/>
    <col min="1272" max="1272" width="8.140625" style="57" customWidth="1"/>
    <col min="1273" max="1524" width="9.140625" style="57"/>
    <col min="1525" max="1525" width="34.7109375" style="57" customWidth="1"/>
    <col min="1526" max="1526" width="10.5703125" style="57" customWidth="1"/>
    <col min="1527" max="1527" width="23" style="57" customWidth="1"/>
    <col min="1528" max="1528" width="8.140625" style="57" customWidth="1"/>
    <col min="1529" max="1780" width="9.140625" style="57"/>
    <col min="1781" max="1781" width="34.7109375" style="57" customWidth="1"/>
    <col min="1782" max="1782" width="10.5703125" style="57" customWidth="1"/>
    <col min="1783" max="1783" width="23" style="57" customWidth="1"/>
    <col min="1784" max="1784" width="8.140625" style="57" customWidth="1"/>
    <col min="1785" max="2036" width="9.140625" style="57"/>
    <col min="2037" max="2037" width="34.7109375" style="57" customWidth="1"/>
    <col min="2038" max="2038" width="10.5703125" style="57" customWidth="1"/>
    <col min="2039" max="2039" width="23" style="57" customWidth="1"/>
    <col min="2040" max="2040" width="8.140625" style="57" customWidth="1"/>
    <col min="2041" max="2292" width="9.140625" style="57"/>
    <col min="2293" max="2293" width="34.7109375" style="57" customWidth="1"/>
    <col min="2294" max="2294" width="10.5703125" style="57" customWidth="1"/>
    <col min="2295" max="2295" width="23" style="57" customWidth="1"/>
    <col min="2296" max="2296" width="8.140625" style="57" customWidth="1"/>
    <col min="2297" max="2548" width="9.140625" style="57"/>
    <col min="2549" max="2549" width="34.7109375" style="57" customWidth="1"/>
    <col min="2550" max="2550" width="10.5703125" style="57" customWidth="1"/>
    <col min="2551" max="2551" width="23" style="57" customWidth="1"/>
    <col min="2552" max="2552" width="8.140625" style="57" customWidth="1"/>
    <col min="2553" max="2804" width="9.140625" style="57"/>
    <col min="2805" max="2805" width="34.7109375" style="57" customWidth="1"/>
    <col min="2806" max="2806" width="10.5703125" style="57" customWidth="1"/>
    <col min="2807" max="2807" width="23" style="57" customWidth="1"/>
    <col min="2808" max="2808" width="8.140625" style="57" customWidth="1"/>
    <col min="2809" max="3060" width="9.140625" style="57"/>
    <col min="3061" max="3061" width="34.7109375" style="57" customWidth="1"/>
    <col min="3062" max="3062" width="10.5703125" style="57" customWidth="1"/>
    <col min="3063" max="3063" width="23" style="57" customWidth="1"/>
    <col min="3064" max="3064" width="8.140625" style="57" customWidth="1"/>
    <col min="3065" max="3316" width="9.140625" style="57"/>
    <col min="3317" max="3317" width="34.7109375" style="57" customWidth="1"/>
    <col min="3318" max="3318" width="10.5703125" style="57" customWidth="1"/>
    <col min="3319" max="3319" width="23" style="57" customWidth="1"/>
    <col min="3320" max="3320" width="8.140625" style="57" customWidth="1"/>
    <col min="3321" max="3572" width="9.140625" style="57"/>
    <col min="3573" max="3573" width="34.7109375" style="57" customWidth="1"/>
    <col min="3574" max="3574" width="10.5703125" style="57" customWidth="1"/>
    <col min="3575" max="3575" width="23" style="57" customWidth="1"/>
    <col min="3576" max="3576" width="8.140625" style="57" customWidth="1"/>
    <col min="3577" max="3828" width="9.140625" style="57"/>
    <col min="3829" max="3829" width="34.7109375" style="57" customWidth="1"/>
    <col min="3830" max="3830" width="10.5703125" style="57" customWidth="1"/>
    <col min="3831" max="3831" width="23" style="57" customWidth="1"/>
    <col min="3832" max="3832" width="8.140625" style="57" customWidth="1"/>
    <col min="3833" max="4084" width="9.140625" style="57"/>
    <col min="4085" max="4085" width="34.7109375" style="57" customWidth="1"/>
    <col min="4086" max="4086" width="10.5703125" style="57" customWidth="1"/>
    <col min="4087" max="4087" width="23" style="57" customWidth="1"/>
    <col min="4088" max="4088" width="8.140625" style="57" customWidth="1"/>
    <col min="4089" max="4340" width="9.140625" style="57"/>
    <col min="4341" max="4341" width="34.7109375" style="57" customWidth="1"/>
    <col min="4342" max="4342" width="10.5703125" style="57" customWidth="1"/>
    <col min="4343" max="4343" width="23" style="57" customWidth="1"/>
    <col min="4344" max="4344" width="8.140625" style="57" customWidth="1"/>
    <col min="4345" max="4596" width="9.140625" style="57"/>
    <col min="4597" max="4597" width="34.7109375" style="57" customWidth="1"/>
    <col min="4598" max="4598" width="10.5703125" style="57" customWidth="1"/>
    <col min="4599" max="4599" width="23" style="57" customWidth="1"/>
    <col min="4600" max="4600" width="8.140625" style="57" customWidth="1"/>
    <col min="4601" max="4852" width="9.140625" style="57"/>
    <col min="4853" max="4853" width="34.7109375" style="57" customWidth="1"/>
    <col min="4854" max="4854" width="10.5703125" style="57" customWidth="1"/>
    <col min="4855" max="4855" width="23" style="57" customWidth="1"/>
    <col min="4856" max="4856" width="8.140625" style="57" customWidth="1"/>
    <col min="4857" max="5108" width="9.140625" style="57"/>
    <col min="5109" max="5109" width="34.7109375" style="57" customWidth="1"/>
    <col min="5110" max="5110" width="10.5703125" style="57" customWidth="1"/>
    <col min="5111" max="5111" width="23" style="57" customWidth="1"/>
    <col min="5112" max="5112" width="8.140625" style="57" customWidth="1"/>
    <col min="5113" max="5364" width="9.140625" style="57"/>
    <col min="5365" max="5365" width="34.7109375" style="57" customWidth="1"/>
    <col min="5366" max="5366" width="10.5703125" style="57" customWidth="1"/>
    <col min="5367" max="5367" width="23" style="57" customWidth="1"/>
    <col min="5368" max="5368" width="8.140625" style="57" customWidth="1"/>
    <col min="5369" max="5620" width="9.140625" style="57"/>
    <col min="5621" max="5621" width="34.7109375" style="57" customWidth="1"/>
    <col min="5622" max="5622" width="10.5703125" style="57" customWidth="1"/>
    <col min="5623" max="5623" width="23" style="57" customWidth="1"/>
    <col min="5624" max="5624" width="8.140625" style="57" customWidth="1"/>
    <col min="5625" max="5876" width="9.140625" style="57"/>
    <col min="5877" max="5877" width="34.7109375" style="57" customWidth="1"/>
    <col min="5878" max="5878" width="10.5703125" style="57" customWidth="1"/>
    <col min="5879" max="5879" width="23" style="57" customWidth="1"/>
    <col min="5880" max="5880" width="8.140625" style="57" customWidth="1"/>
    <col min="5881" max="6132" width="9.140625" style="57"/>
    <col min="6133" max="6133" width="34.7109375" style="57" customWidth="1"/>
    <col min="6134" max="6134" width="10.5703125" style="57" customWidth="1"/>
    <col min="6135" max="6135" width="23" style="57" customWidth="1"/>
    <col min="6136" max="6136" width="8.140625" style="57" customWidth="1"/>
    <col min="6137" max="6388" width="9.140625" style="57"/>
    <col min="6389" max="6389" width="34.7109375" style="57" customWidth="1"/>
    <col min="6390" max="6390" width="10.5703125" style="57" customWidth="1"/>
    <col min="6391" max="6391" width="23" style="57" customWidth="1"/>
    <col min="6392" max="6392" width="8.140625" style="57" customWidth="1"/>
    <col min="6393" max="6644" width="9.140625" style="57"/>
    <col min="6645" max="6645" width="34.7109375" style="57" customWidth="1"/>
    <col min="6646" max="6646" width="10.5703125" style="57" customWidth="1"/>
    <col min="6647" max="6647" width="23" style="57" customWidth="1"/>
    <col min="6648" max="6648" width="8.140625" style="57" customWidth="1"/>
    <col min="6649" max="6900" width="9.140625" style="57"/>
    <col min="6901" max="6901" width="34.7109375" style="57" customWidth="1"/>
    <col min="6902" max="6902" width="10.5703125" style="57" customWidth="1"/>
    <col min="6903" max="6903" width="23" style="57" customWidth="1"/>
    <col min="6904" max="6904" width="8.140625" style="57" customWidth="1"/>
    <col min="6905" max="7156" width="9.140625" style="57"/>
    <col min="7157" max="7157" width="34.7109375" style="57" customWidth="1"/>
    <col min="7158" max="7158" width="10.5703125" style="57" customWidth="1"/>
    <col min="7159" max="7159" width="23" style="57" customWidth="1"/>
    <col min="7160" max="7160" width="8.140625" style="57" customWidth="1"/>
    <col min="7161" max="7412" width="9.140625" style="57"/>
    <col min="7413" max="7413" width="34.7109375" style="57" customWidth="1"/>
    <col min="7414" max="7414" width="10.5703125" style="57" customWidth="1"/>
    <col min="7415" max="7415" width="23" style="57" customWidth="1"/>
    <col min="7416" max="7416" width="8.140625" style="57" customWidth="1"/>
    <col min="7417" max="7668" width="9.140625" style="57"/>
    <col min="7669" max="7669" width="34.7109375" style="57" customWidth="1"/>
    <col min="7670" max="7670" width="10.5703125" style="57" customWidth="1"/>
    <col min="7671" max="7671" width="23" style="57" customWidth="1"/>
    <col min="7672" max="7672" width="8.140625" style="57" customWidth="1"/>
    <col min="7673" max="7924" width="9.140625" style="57"/>
    <col min="7925" max="7925" width="34.7109375" style="57" customWidth="1"/>
    <col min="7926" max="7926" width="10.5703125" style="57" customWidth="1"/>
    <col min="7927" max="7927" width="23" style="57" customWidth="1"/>
    <col min="7928" max="7928" width="8.140625" style="57" customWidth="1"/>
    <col min="7929" max="8180" width="9.140625" style="57"/>
    <col min="8181" max="8181" width="34.7109375" style="57" customWidth="1"/>
    <col min="8182" max="8182" width="10.5703125" style="57" customWidth="1"/>
    <col min="8183" max="8183" width="23" style="57" customWidth="1"/>
    <col min="8184" max="8184" width="8.140625" style="57" customWidth="1"/>
    <col min="8185" max="8436" width="9.140625" style="57"/>
    <col min="8437" max="8437" width="34.7109375" style="57" customWidth="1"/>
    <col min="8438" max="8438" width="10.5703125" style="57" customWidth="1"/>
    <col min="8439" max="8439" width="23" style="57" customWidth="1"/>
    <col min="8440" max="8440" width="8.140625" style="57" customWidth="1"/>
    <col min="8441" max="8692" width="9.140625" style="57"/>
    <col min="8693" max="8693" width="34.7109375" style="57" customWidth="1"/>
    <col min="8694" max="8694" width="10.5703125" style="57" customWidth="1"/>
    <col min="8695" max="8695" width="23" style="57" customWidth="1"/>
    <col min="8696" max="8696" width="8.140625" style="57" customWidth="1"/>
    <col min="8697" max="8948" width="9.140625" style="57"/>
    <col min="8949" max="8949" width="34.7109375" style="57" customWidth="1"/>
    <col min="8950" max="8950" width="10.5703125" style="57" customWidth="1"/>
    <col min="8951" max="8951" width="23" style="57" customWidth="1"/>
    <col min="8952" max="8952" width="8.140625" style="57" customWidth="1"/>
    <col min="8953" max="9204" width="9.140625" style="57"/>
    <col min="9205" max="9205" width="34.7109375" style="57" customWidth="1"/>
    <col min="9206" max="9206" width="10.5703125" style="57" customWidth="1"/>
    <col min="9207" max="9207" width="23" style="57" customWidth="1"/>
    <col min="9208" max="9208" width="8.140625" style="57" customWidth="1"/>
    <col min="9209" max="9460" width="9.140625" style="57"/>
    <col min="9461" max="9461" width="34.7109375" style="57" customWidth="1"/>
    <col min="9462" max="9462" width="10.5703125" style="57" customWidth="1"/>
    <col min="9463" max="9463" width="23" style="57" customWidth="1"/>
    <col min="9464" max="9464" width="8.140625" style="57" customWidth="1"/>
    <col min="9465" max="9716" width="9.140625" style="57"/>
    <col min="9717" max="9717" width="34.7109375" style="57" customWidth="1"/>
    <col min="9718" max="9718" width="10.5703125" style="57" customWidth="1"/>
    <col min="9719" max="9719" width="23" style="57" customWidth="1"/>
    <col min="9720" max="9720" width="8.140625" style="57" customWidth="1"/>
    <col min="9721" max="9972" width="9.140625" style="57"/>
    <col min="9973" max="9973" width="34.7109375" style="57" customWidth="1"/>
    <col min="9974" max="9974" width="10.5703125" style="57" customWidth="1"/>
    <col min="9975" max="9975" width="23" style="57" customWidth="1"/>
    <col min="9976" max="9976" width="8.140625" style="57" customWidth="1"/>
    <col min="9977" max="10228" width="9.140625" style="57"/>
    <col min="10229" max="10229" width="34.7109375" style="57" customWidth="1"/>
    <col min="10230" max="10230" width="10.5703125" style="57" customWidth="1"/>
    <col min="10231" max="10231" width="23" style="57" customWidth="1"/>
    <col min="10232" max="10232" width="8.140625" style="57" customWidth="1"/>
    <col min="10233" max="10484" width="9.140625" style="57"/>
    <col min="10485" max="10485" width="34.7109375" style="57" customWidth="1"/>
    <col min="10486" max="10486" width="10.5703125" style="57" customWidth="1"/>
    <col min="10487" max="10487" width="23" style="57" customWidth="1"/>
    <col min="10488" max="10488" width="8.140625" style="57" customWidth="1"/>
    <col min="10489" max="10740" width="9.140625" style="57"/>
    <col min="10741" max="10741" width="34.7109375" style="57" customWidth="1"/>
    <col min="10742" max="10742" width="10.5703125" style="57" customWidth="1"/>
    <col min="10743" max="10743" width="23" style="57" customWidth="1"/>
    <col min="10744" max="10744" width="8.140625" style="57" customWidth="1"/>
    <col min="10745" max="10996" width="9.140625" style="57"/>
    <col min="10997" max="10997" width="34.7109375" style="57" customWidth="1"/>
    <col min="10998" max="10998" width="10.5703125" style="57" customWidth="1"/>
    <col min="10999" max="10999" width="23" style="57" customWidth="1"/>
    <col min="11000" max="11000" width="8.140625" style="57" customWidth="1"/>
    <col min="11001" max="11252" width="9.140625" style="57"/>
    <col min="11253" max="11253" width="34.7109375" style="57" customWidth="1"/>
    <col min="11254" max="11254" width="10.5703125" style="57" customWidth="1"/>
    <col min="11255" max="11255" width="23" style="57" customWidth="1"/>
    <col min="11256" max="11256" width="8.140625" style="57" customWidth="1"/>
    <col min="11257" max="11508" width="9.140625" style="57"/>
    <col min="11509" max="11509" width="34.7109375" style="57" customWidth="1"/>
    <col min="11510" max="11510" width="10.5703125" style="57" customWidth="1"/>
    <col min="11511" max="11511" width="23" style="57" customWidth="1"/>
    <col min="11512" max="11512" width="8.140625" style="57" customWidth="1"/>
    <col min="11513" max="11764" width="9.140625" style="57"/>
    <col min="11765" max="11765" width="34.7109375" style="57" customWidth="1"/>
    <col min="11766" max="11766" width="10.5703125" style="57" customWidth="1"/>
    <col min="11767" max="11767" width="23" style="57" customWidth="1"/>
    <col min="11768" max="11768" width="8.140625" style="57" customWidth="1"/>
    <col min="11769" max="12020" width="9.140625" style="57"/>
    <col min="12021" max="12021" width="34.7109375" style="57" customWidth="1"/>
    <col min="12022" max="12022" width="10.5703125" style="57" customWidth="1"/>
    <col min="12023" max="12023" width="23" style="57" customWidth="1"/>
    <col min="12024" max="12024" width="8.140625" style="57" customWidth="1"/>
    <col min="12025" max="12276" width="9.140625" style="57"/>
    <col min="12277" max="12277" width="34.7109375" style="57" customWidth="1"/>
    <col min="12278" max="12278" width="10.5703125" style="57" customWidth="1"/>
    <col min="12279" max="12279" width="23" style="57" customWidth="1"/>
    <col min="12280" max="12280" width="8.140625" style="57" customWidth="1"/>
    <col min="12281" max="12532" width="9.140625" style="57"/>
    <col min="12533" max="12533" width="34.7109375" style="57" customWidth="1"/>
    <col min="12534" max="12534" width="10.5703125" style="57" customWidth="1"/>
    <col min="12535" max="12535" width="23" style="57" customWidth="1"/>
    <col min="12536" max="12536" width="8.140625" style="57" customWidth="1"/>
    <col min="12537" max="12788" width="9.140625" style="57"/>
    <col min="12789" max="12789" width="34.7109375" style="57" customWidth="1"/>
    <col min="12790" max="12790" width="10.5703125" style="57" customWidth="1"/>
    <col min="12791" max="12791" width="23" style="57" customWidth="1"/>
    <col min="12792" max="12792" width="8.140625" style="57" customWidth="1"/>
    <col min="12793" max="13044" width="9.140625" style="57"/>
    <col min="13045" max="13045" width="34.7109375" style="57" customWidth="1"/>
    <col min="13046" max="13046" width="10.5703125" style="57" customWidth="1"/>
    <col min="13047" max="13047" width="23" style="57" customWidth="1"/>
    <col min="13048" max="13048" width="8.140625" style="57" customWidth="1"/>
    <col min="13049" max="13300" width="9.140625" style="57"/>
    <col min="13301" max="13301" width="34.7109375" style="57" customWidth="1"/>
    <col min="13302" max="13302" width="10.5703125" style="57" customWidth="1"/>
    <col min="13303" max="13303" width="23" style="57" customWidth="1"/>
    <col min="13304" max="13304" width="8.140625" style="57" customWidth="1"/>
    <col min="13305" max="13556" width="9.140625" style="57"/>
    <col min="13557" max="13557" width="34.7109375" style="57" customWidth="1"/>
    <col min="13558" max="13558" width="10.5703125" style="57" customWidth="1"/>
    <col min="13559" max="13559" width="23" style="57" customWidth="1"/>
    <col min="13560" max="13560" width="8.140625" style="57" customWidth="1"/>
    <col min="13561" max="13812" width="9.140625" style="57"/>
    <col min="13813" max="13813" width="34.7109375" style="57" customWidth="1"/>
    <col min="13814" max="13814" width="10.5703125" style="57" customWidth="1"/>
    <col min="13815" max="13815" width="23" style="57" customWidth="1"/>
    <col min="13816" max="13816" width="8.140625" style="57" customWidth="1"/>
    <col min="13817" max="14068" width="9.140625" style="57"/>
    <col min="14069" max="14069" width="34.7109375" style="57" customWidth="1"/>
    <col min="14070" max="14070" width="10.5703125" style="57" customWidth="1"/>
    <col min="14071" max="14071" width="23" style="57" customWidth="1"/>
    <col min="14072" max="14072" width="8.140625" style="57" customWidth="1"/>
    <col min="14073" max="14324" width="9.140625" style="57"/>
    <col min="14325" max="14325" width="34.7109375" style="57" customWidth="1"/>
    <col min="14326" max="14326" width="10.5703125" style="57" customWidth="1"/>
    <col min="14327" max="14327" width="23" style="57" customWidth="1"/>
    <col min="14328" max="14328" width="8.140625" style="57" customWidth="1"/>
    <col min="14329" max="14580" width="9.140625" style="57"/>
    <col min="14581" max="14581" width="34.7109375" style="57" customWidth="1"/>
    <col min="14582" max="14582" width="10.5703125" style="57" customWidth="1"/>
    <col min="14583" max="14583" width="23" style="57" customWidth="1"/>
    <col min="14584" max="14584" width="8.140625" style="57" customWidth="1"/>
    <col min="14585" max="14836" width="9.140625" style="57"/>
    <col min="14837" max="14837" width="34.7109375" style="57" customWidth="1"/>
    <col min="14838" max="14838" width="10.5703125" style="57" customWidth="1"/>
    <col min="14839" max="14839" width="23" style="57" customWidth="1"/>
    <col min="14840" max="14840" width="8.140625" style="57" customWidth="1"/>
    <col min="14841" max="15092" width="9.140625" style="57"/>
    <col min="15093" max="15093" width="34.7109375" style="57" customWidth="1"/>
    <col min="15094" max="15094" width="10.5703125" style="57" customWidth="1"/>
    <col min="15095" max="15095" width="23" style="57" customWidth="1"/>
    <col min="15096" max="15096" width="8.140625" style="57" customWidth="1"/>
    <col min="15097" max="15348" width="9.140625" style="57"/>
    <col min="15349" max="15349" width="34.7109375" style="57" customWidth="1"/>
    <col min="15350" max="15350" width="10.5703125" style="57" customWidth="1"/>
    <col min="15351" max="15351" width="23" style="57" customWidth="1"/>
    <col min="15352" max="15352" width="8.140625" style="57" customWidth="1"/>
    <col min="15353" max="15604" width="9.140625" style="57"/>
    <col min="15605" max="15605" width="34.7109375" style="57" customWidth="1"/>
    <col min="15606" max="15606" width="10.5703125" style="57" customWidth="1"/>
    <col min="15607" max="15607" width="23" style="57" customWidth="1"/>
    <col min="15608" max="15608" width="8.140625" style="57" customWidth="1"/>
    <col min="15609" max="15860" width="9.140625" style="57"/>
    <col min="15861" max="15861" width="34.7109375" style="57" customWidth="1"/>
    <col min="15862" max="15862" width="10.5703125" style="57" customWidth="1"/>
    <col min="15863" max="15863" width="23" style="57" customWidth="1"/>
    <col min="15864" max="15864" width="8.140625" style="57" customWidth="1"/>
    <col min="15865" max="16116" width="9.140625" style="57"/>
    <col min="16117" max="16117" width="34.7109375" style="57" customWidth="1"/>
    <col min="16118" max="16118" width="10.5703125" style="57" customWidth="1"/>
    <col min="16119" max="16119" width="23" style="57" customWidth="1"/>
    <col min="16120" max="16120" width="8.140625" style="57" customWidth="1"/>
    <col min="16121" max="16384" width="9.140625" style="57"/>
  </cols>
  <sheetData>
    <row r="1" spans="1:5" ht="25.5">
      <c r="A1" s="367" t="s">
        <v>85</v>
      </c>
      <c r="B1" s="367"/>
      <c r="C1" s="367"/>
      <c r="D1" s="367"/>
      <c r="E1" s="367"/>
    </row>
    <row r="2" spans="1:5" ht="12.75" customHeight="1">
      <c r="A2" s="368" t="s">
        <v>54</v>
      </c>
      <c r="B2" s="368"/>
      <c r="C2" s="368"/>
      <c r="D2" s="368"/>
      <c r="E2" s="368"/>
    </row>
    <row r="3" spans="1:5" ht="12.75" customHeight="1">
      <c r="A3" s="368" t="s">
        <v>133</v>
      </c>
      <c r="B3" s="368"/>
      <c r="C3" s="368"/>
      <c r="D3" s="368"/>
      <c r="E3" s="368"/>
    </row>
    <row r="4" spans="1:5" ht="12.75" customHeight="1">
      <c r="A4" s="94"/>
      <c r="B4" s="94"/>
      <c r="C4" s="94"/>
      <c r="D4" s="94"/>
      <c r="E4" s="110"/>
    </row>
    <row r="5" spans="1:5" ht="12.75" customHeight="1">
      <c r="A5" s="87" t="s">
        <v>77</v>
      </c>
      <c r="B5" s="94"/>
      <c r="C5" s="94"/>
      <c r="D5" s="94"/>
      <c r="E5" s="110"/>
    </row>
    <row r="6" spans="1:5">
      <c r="A6" s="54"/>
      <c r="B6" s="55"/>
      <c r="C6" s="56"/>
      <c r="D6" s="55"/>
    </row>
    <row r="7" spans="1:5" s="53" customFormat="1" ht="26.25">
      <c r="A7" s="371" t="s">
        <v>86</v>
      </c>
      <c r="B7" s="371"/>
      <c r="C7" s="371"/>
      <c r="D7" s="371"/>
      <c r="E7" s="371"/>
    </row>
    <row r="8" spans="1:5" s="66" customFormat="1">
      <c r="A8" s="153"/>
      <c r="B8" s="154"/>
      <c r="C8" s="154"/>
      <c r="D8" s="154"/>
      <c r="E8" s="159"/>
    </row>
    <row r="9" spans="1:5" s="66" customFormat="1" ht="24">
      <c r="A9" s="149" t="s">
        <v>47</v>
      </c>
      <c r="B9" s="150" t="s">
        <v>294</v>
      </c>
      <c r="C9" s="150" t="s">
        <v>159</v>
      </c>
      <c r="D9" s="150" t="s">
        <v>51</v>
      </c>
      <c r="E9" s="150" t="s">
        <v>295</v>
      </c>
    </row>
    <row r="10" spans="1:5" s="66" customFormat="1" ht="30">
      <c r="A10" s="125" t="s">
        <v>434</v>
      </c>
      <c r="B10" s="127">
        <v>24.914736000000005</v>
      </c>
      <c r="C10" s="146" t="s">
        <v>161</v>
      </c>
      <c r="D10" s="118"/>
      <c r="E10" s="126">
        <f>D10*B10</f>
        <v>0</v>
      </c>
    </row>
    <row r="11" spans="1:5" s="66" customFormat="1" ht="30">
      <c r="A11" s="125" t="s">
        <v>435</v>
      </c>
      <c r="B11" s="127">
        <v>90.315918000000011</v>
      </c>
      <c r="C11" s="146" t="s">
        <v>161</v>
      </c>
      <c r="D11" s="118"/>
      <c r="E11" s="126">
        <f t="shared" ref="E11:E42" si="0">D11*B11</f>
        <v>0</v>
      </c>
    </row>
    <row r="12" spans="1:5" s="66" customFormat="1" ht="30">
      <c r="A12" s="125" t="s">
        <v>436</v>
      </c>
      <c r="B12" s="127">
        <v>80.972892000000002</v>
      </c>
      <c r="C12" s="146" t="s">
        <v>161</v>
      </c>
      <c r="D12" s="118"/>
      <c r="E12" s="126">
        <f t="shared" si="0"/>
        <v>0</v>
      </c>
    </row>
    <row r="13" spans="1:5" s="66" customFormat="1" ht="30">
      <c r="A13" s="125" t="s">
        <v>437</v>
      </c>
      <c r="B13" s="127">
        <v>90.315918000000011</v>
      </c>
      <c r="C13" s="146" t="s">
        <v>161</v>
      </c>
      <c r="D13" s="118"/>
      <c r="E13" s="126">
        <f t="shared" si="0"/>
        <v>0</v>
      </c>
    </row>
    <row r="14" spans="1:5" s="66" customFormat="1" ht="30">
      <c r="A14" s="125" t="s">
        <v>438</v>
      </c>
      <c r="B14" s="127">
        <v>90.315918000000011</v>
      </c>
      <c r="C14" s="146" t="s">
        <v>161</v>
      </c>
      <c r="D14" s="118"/>
      <c r="E14" s="126">
        <f t="shared" si="0"/>
        <v>0</v>
      </c>
    </row>
    <row r="15" spans="1:5" s="66" customFormat="1" ht="30">
      <c r="A15" s="125" t="s">
        <v>439</v>
      </c>
      <c r="B15" s="127">
        <v>90.315918000000011</v>
      </c>
      <c r="C15" s="146" t="s">
        <v>161</v>
      </c>
      <c r="D15" s="118"/>
      <c r="E15" s="126">
        <f t="shared" si="0"/>
        <v>0</v>
      </c>
    </row>
    <row r="16" spans="1:5" s="66" customFormat="1" ht="30">
      <c r="A16" s="125" t="s">
        <v>440</v>
      </c>
      <c r="B16" s="127">
        <v>90.315918000000011</v>
      </c>
      <c r="C16" s="146" t="s">
        <v>161</v>
      </c>
      <c r="D16" s="118"/>
      <c r="E16" s="126">
        <f t="shared" si="0"/>
        <v>0</v>
      </c>
    </row>
    <row r="17" spans="1:5" s="66" customFormat="1" ht="30">
      <c r="A17" s="125" t="s">
        <v>441</v>
      </c>
      <c r="B17" s="127">
        <v>90.315918000000011</v>
      </c>
      <c r="C17" s="146" t="s">
        <v>161</v>
      </c>
      <c r="D17" s="118"/>
      <c r="E17" s="126">
        <f t="shared" si="0"/>
        <v>0</v>
      </c>
    </row>
    <row r="18" spans="1:5" s="66" customFormat="1" ht="30">
      <c r="A18" s="125" t="s">
        <v>442</v>
      </c>
      <c r="B18" s="127">
        <v>84.087234000000009</v>
      </c>
      <c r="C18" s="146" t="s">
        <v>161</v>
      </c>
      <c r="D18" s="118"/>
      <c r="E18" s="126">
        <f t="shared" si="0"/>
        <v>0</v>
      </c>
    </row>
    <row r="19" spans="1:5" s="66" customFormat="1" ht="30">
      <c r="A19" s="125" t="s">
        <v>443</v>
      </c>
      <c r="B19" s="127">
        <v>90.315918000000011</v>
      </c>
      <c r="C19" s="146" t="s">
        <v>161</v>
      </c>
      <c r="D19" s="118"/>
      <c r="E19" s="126">
        <f t="shared" si="0"/>
        <v>0</v>
      </c>
    </row>
    <row r="20" spans="1:5" s="66" customFormat="1" ht="32.25" customHeight="1">
      <c r="A20" s="125" t="s">
        <v>444</v>
      </c>
      <c r="B20" s="127">
        <v>84.087234000000009</v>
      </c>
      <c r="C20" s="146" t="s">
        <v>161</v>
      </c>
      <c r="D20" s="118"/>
      <c r="E20" s="126">
        <f t="shared" si="0"/>
        <v>0</v>
      </c>
    </row>
    <row r="21" spans="1:5" s="66" customFormat="1" ht="30">
      <c r="A21" s="125" t="s">
        <v>445</v>
      </c>
      <c r="B21" s="127">
        <v>84.087234000000009</v>
      </c>
      <c r="C21" s="146" t="s">
        <v>161</v>
      </c>
      <c r="D21" s="118"/>
      <c r="E21" s="126">
        <f t="shared" si="0"/>
        <v>0</v>
      </c>
    </row>
    <row r="22" spans="1:5" s="66" customFormat="1" ht="30">
      <c r="A22" s="125" t="s">
        <v>446</v>
      </c>
      <c r="B22" s="127">
        <v>54.500985000000007</v>
      </c>
      <c r="C22" s="146" t="s">
        <v>161</v>
      </c>
      <c r="D22" s="118"/>
      <c r="E22" s="126">
        <f t="shared" si="0"/>
        <v>0</v>
      </c>
    </row>
    <row r="23" spans="1:5" s="66" customFormat="1" ht="30">
      <c r="A23" s="125" t="s">
        <v>447</v>
      </c>
      <c r="B23" s="127">
        <v>84.087234000000009</v>
      </c>
      <c r="C23" s="146" t="s">
        <v>161</v>
      </c>
      <c r="D23" s="118"/>
      <c r="E23" s="126">
        <f t="shared" si="0"/>
        <v>0</v>
      </c>
    </row>
    <row r="24" spans="1:5" s="66" customFormat="1" ht="30">
      <c r="A24" s="125" t="s">
        <v>448</v>
      </c>
      <c r="B24" s="127">
        <v>84.087234000000009</v>
      </c>
      <c r="C24" s="146" t="s">
        <v>161</v>
      </c>
      <c r="D24" s="118"/>
      <c r="E24" s="126">
        <f t="shared" si="0"/>
        <v>0</v>
      </c>
    </row>
    <row r="25" spans="1:5" s="66" customFormat="1" ht="30">
      <c r="A25" s="125" t="s">
        <v>449</v>
      </c>
      <c r="B25" s="127">
        <v>84.087234000000009</v>
      </c>
      <c r="C25" s="146" t="s">
        <v>161</v>
      </c>
      <c r="D25" s="118"/>
      <c r="E25" s="126">
        <f t="shared" si="0"/>
        <v>0</v>
      </c>
    </row>
    <row r="26" spans="1:5" s="66" customFormat="1" ht="30">
      <c r="A26" s="125" t="s">
        <v>450</v>
      </c>
      <c r="B26" s="127">
        <v>84.087234000000009</v>
      </c>
      <c r="C26" s="146" t="s">
        <v>161</v>
      </c>
      <c r="D26" s="118"/>
      <c r="E26" s="126">
        <f t="shared" si="0"/>
        <v>0</v>
      </c>
    </row>
    <row r="27" spans="1:5" s="66" customFormat="1" ht="30">
      <c r="A27" s="125" t="s">
        <v>451</v>
      </c>
      <c r="B27" s="127">
        <v>84.087234000000009</v>
      </c>
      <c r="C27" s="146" t="s">
        <v>161</v>
      </c>
      <c r="D27" s="118"/>
      <c r="E27" s="126">
        <f t="shared" si="0"/>
        <v>0</v>
      </c>
    </row>
    <row r="28" spans="1:5" s="66" customFormat="1" ht="30">
      <c r="A28" s="125" t="s">
        <v>452</v>
      </c>
      <c r="B28" s="127">
        <v>84.087234000000009</v>
      </c>
      <c r="C28" s="146" t="s">
        <v>161</v>
      </c>
      <c r="D28" s="118"/>
      <c r="E28" s="126">
        <f t="shared" si="0"/>
        <v>0</v>
      </c>
    </row>
    <row r="29" spans="1:5" s="66" customFormat="1" ht="30">
      <c r="A29" s="125" t="s">
        <v>453</v>
      </c>
      <c r="B29" s="127">
        <v>84.087234000000009</v>
      </c>
      <c r="C29" s="146" t="s">
        <v>161</v>
      </c>
      <c r="D29" s="118"/>
      <c r="E29" s="126">
        <f t="shared" si="0"/>
        <v>0</v>
      </c>
    </row>
    <row r="30" spans="1:5" s="66" customFormat="1" ht="30">
      <c r="A30" s="125" t="s">
        <v>454</v>
      </c>
      <c r="B30" s="127">
        <v>28.029078000000005</v>
      </c>
      <c r="C30" s="146" t="s">
        <v>161</v>
      </c>
      <c r="D30" s="118"/>
      <c r="E30" s="126">
        <f t="shared" si="0"/>
        <v>0</v>
      </c>
    </row>
    <row r="31" spans="1:5" s="66" customFormat="1" ht="30">
      <c r="A31" s="125" t="s">
        <v>455</v>
      </c>
      <c r="B31" s="127">
        <v>84.087234000000009</v>
      </c>
      <c r="C31" s="146" t="s">
        <v>161</v>
      </c>
      <c r="D31" s="118"/>
      <c r="E31" s="126">
        <f t="shared" si="0"/>
        <v>0</v>
      </c>
    </row>
    <row r="32" spans="1:5" s="66" customFormat="1" ht="30">
      <c r="A32" s="125" t="s">
        <v>456</v>
      </c>
      <c r="B32" s="127">
        <v>90.315918000000011</v>
      </c>
      <c r="C32" s="146" t="s">
        <v>161</v>
      </c>
      <c r="D32" s="118"/>
      <c r="E32" s="126">
        <f t="shared" si="0"/>
        <v>0</v>
      </c>
    </row>
    <row r="33" spans="1:5" s="66" customFormat="1" ht="30">
      <c r="A33" s="125" t="s">
        <v>457</v>
      </c>
      <c r="B33" s="127">
        <v>90.315918000000011</v>
      </c>
      <c r="C33" s="146" t="s">
        <v>161</v>
      </c>
      <c r="D33" s="118"/>
      <c r="E33" s="126">
        <f t="shared" si="0"/>
        <v>0</v>
      </c>
    </row>
    <row r="34" spans="1:5" s="66" customFormat="1" ht="30">
      <c r="A34" s="125" t="s">
        <v>458</v>
      </c>
      <c r="B34" s="127">
        <v>84.087234000000009</v>
      </c>
      <c r="C34" s="146" t="s">
        <v>161</v>
      </c>
      <c r="D34" s="118"/>
      <c r="E34" s="126">
        <f t="shared" si="0"/>
        <v>0</v>
      </c>
    </row>
    <row r="35" spans="1:5" s="66" customFormat="1" ht="30">
      <c r="A35" s="125" t="s">
        <v>459</v>
      </c>
      <c r="B35" s="127">
        <v>90.315918000000011</v>
      </c>
      <c r="C35" s="146" t="s">
        <v>161</v>
      </c>
      <c r="D35" s="118"/>
      <c r="E35" s="126">
        <f t="shared" si="0"/>
        <v>0</v>
      </c>
    </row>
    <row r="36" spans="1:5" s="66" customFormat="1" ht="30">
      <c r="A36" s="125" t="s">
        <v>460</v>
      </c>
      <c r="B36" s="127">
        <v>84.087234000000009</v>
      </c>
      <c r="C36" s="146" t="s">
        <v>161</v>
      </c>
      <c r="D36" s="118"/>
      <c r="E36" s="126">
        <f t="shared" si="0"/>
        <v>0</v>
      </c>
    </row>
    <row r="37" spans="1:5" s="66" customFormat="1" ht="30">
      <c r="A37" s="125" t="s">
        <v>461</v>
      </c>
      <c r="B37" s="127">
        <v>24.914736000000005</v>
      </c>
      <c r="C37" s="146" t="s">
        <v>161</v>
      </c>
      <c r="D37" s="118"/>
      <c r="E37" s="126">
        <f t="shared" si="0"/>
        <v>0</v>
      </c>
    </row>
    <row r="38" spans="1:5" s="66" customFormat="1" ht="30">
      <c r="A38" s="125" t="s">
        <v>339</v>
      </c>
      <c r="B38" s="127">
        <v>524.76662700000008</v>
      </c>
      <c r="C38" s="146" t="s">
        <v>73</v>
      </c>
      <c r="D38" s="118"/>
      <c r="E38" s="126">
        <f t="shared" si="0"/>
        <v>0</v>
      </c>
    </row>
    <row r="39" spans="1:5" s="66" customFormat="1" ht="30">
      <c r="A39" s="125" t="s">
        <v>340</v>
      </c>
      <c r="B39" s="127">
        <v>551.23853400000019</v>
      </c>
      <c r="C39" s="146" t="s">
        <v>73</v>
      </c>
      <c r="D39" s="118"/>
      <c r="E39" s="126">
        <f t="shared" si="0"/>
        <v>0</v>
      </c>
    </row>
    <row r="40" spans="1:5" s="66" customFormat="1" ht="15">
      <c r="A40" s="125" t="s">
        <v>341</v>
      </c>
      <c r="B40" s="127">
        <v>498.29472000000015</v>
      </c>
      <c r="C40" s="146" t="s">
        <v>73</v>
      </c>
      <c r="D40" s="118"/>
      <c r="E40" s="126">
        <f t="shared" si="0"/>
        <v>0</v>
      </c>
    </row>
    <row r="41" spans="1:5" s="66" customFormat="1" ht="30">
      <c r="A41" s="125" t="s">
        <v>342</v>
      </c>
      <c r="B41" s="127">
        <v>68.515524000000013</v>
      </c>
      <c r="C41" s="146" t="s">
        <v>161</v>
      </c>
      <c r="D41" s="118"/>
      <c r="E41" s="126">
        <f t="shared" si="0"/>
        <v>0</v>
      </c>
    </row>
    <row r="42" spans="1:5" s="66" customFormat="1" ht="30.75" thickBot="1">
      <c r="A42" s="125" t="s">
        <v>345</v>
      </c>
      <c r="B42" s="127">
        <v>68.515524000000013</v>
      </c>
      <c r="C42" s="146" t="s">
        <v>161</v>
      </c>
      <c r="D42" s="118"/>
      <c r="E42" s="126">
        <f t="shared" si="0"/>
        <v>0</v>
      </c>
    </row>
    <row r="43" spans="1:5" s="66" customFormat="1" ht="13.5" thickBot="1">
      <c r="A43" s="170" t="s">
        <v>53</v>
      </c>
      <c r="B43" s="171"/>
      <c r="C43" s="171"/>
      <c r="D43" s="171"/>
      <c r="E43" s="172">
        <f>SUM(E10:E42)</f>
        <v>0</v>
      </c>
    </row>
    <row r="44" spans="1:5" s="66" customFormat="1" ht="15">
      <c r="A44" s="167"/>
      <c r="B44" s="168"/>
      <c r="C44" s="169"/>
      <c r="D44" s="165"/>
      <c r="E44" s="166"/>
    </row>
    <row r="45" spans="1:5" s="66" customFormat="1" ht="15">
      <c r="A45" s="87" t="s">
        <v>77</v>
      </c>
      <c r="B45" s="168"/>
      <c r="C45" s="169"/>
      <c r="D45" s="165"/>
      <c r="E45" s="166"/>
    </row>
    <row r="46" spans="1:5" s="66" customFormat="1" ht="15">
      <c r="A46" s="167"/>
      <c r="B46" s="168"/>
      <c r="C46" s="169"/>
      <c r="D46" s="165"/>
      <c r="E46" s="166"/>
    </row>
    <row r="47" spans="1:5" s="66" customFormat="1" ht="15">
      <c r="A47" s="167"/>
      <c r="B47" s="168"/>
      <c r="C47" s="169"/>
      <c r="D47" s="165"/>
      <c r="E47" s="166"/>
    </row>
    <row r="48" spans="1:5" s="66" customFormat="1" ht="15">
      <c r="A48" s="167"/>
      <c r="B48" s="168"/>
      <c r="C48" s="169"/>
      <c r="D48" s="165"/>
      <c r="E48" s="166"/>
    </row>
    <row r="49" spans="1:7" s="66" customFormat="1" ht="15">
      <c r="A49" s="167"/>
      <c r="B49" s="168"/>
      <c r="C49" s="169"/>
      <c r="D49" s="165"/>
      <c r="E49" s="166"/>
    </row>
    <row r="50" spans="1:7" s="58" customFormat="1"/>
    <row r="51" spans="1:7" s="59" customFormat="1">
      <c r="A51" s="115"/>
      <c r="B51" s="116"/>
      <c r="C51" s="116"/>
      <c r="D51" s="116"/>
      <c r="E51" s="117"/>
    </row>
    <row r="52" spans="1:7" s="62" customFormat="1">
      <c r="A52" s="57"/>
      <c r="B52" s="63"/>
      <c r="C52" s="64"/>
      <c r="D52" s="63"/>
      <c r="E52" s="109"/>
    </row>
    <row r="53" spans="1:7" s="61" customFormat="1">
      <c r="B53" s="63"/>
      <c r="C53" s="64"/>
      <c r="D53" s="63"/>
      <c r="E53" s="109"/>
      <c r="F53" s="60"/>
      <c r="G53" s="60"/>
    </row>
    <row r="54" spans="1:7" s="62" customFormat="1">
      <c r="A54" s="57"/>
      <c r="B54" s="63"/>
      <c r="C54" s="64"/>
      <c r="D54" s="63"/>
      <c r="E54" s="109"/>
    </row>
    <row r="55" spans="1:7" s="62" customFormat="1">
      <c r="A55" s="57"/>
      <c r="B55" s="63"/>
      <c r="C55" s="64"/>
      <c r="D55" s="63"/>
      <c r="E55" s="109"/>
    </row>
    <row r="56" spans="1:7" s="62" customFormat="1">
      <c r="A56" s="57"/>
      <c r="B56" s="63"/>
      <c r="C56" s="64"/>
      <c r="D56" s="63"/>
      <c r="E56" s="109"/>
    </row>
    <row r="57" spans="1:7" s="62" customFormat="1">
      <c r="A57" s="57"/>
      <c r="B57" s="63"/>
      <c r="C57" s="64"/>
      <c r="D57" s="63"/>
      <c r="E57" s="109"/>
    </row>
    <row r="58" spans="1:7" s="62" customFormat="1">
      <c r="A58" s="57"/>
      <c r="B58" s="63"/>
      <c r="C58" s="64"/>
      <c r="D58" s="63"/>
      <c r="E58" s="109"/>
    </row>
  </sheetData>
  <protectedRanges>
    <protectedRange sqref="A10:A37 C10:C37" name="Цены номенклатуры"/>
    <protectedRange sqref="C44:C49 A44 A46:A49 A38:A42 C38:C42" name="Цены номенклатуры_1"/>
  </protectedRanges>
  <mergeCells count="4">
    <mergeCell ref="A2:E2"/>
    <mergeCell ref="A3:E3"/>
    <mergeCell ref="A1:E1"/>
    <mergeCell ref="A7:E7"/>
  </mergeCells>
  <hyperlinks>
    <hyperlink ref="A45" location="'Главная '!A1" display="Вернуться на главную страницу"/>
    <hyperlink ref="A5" location="'Главная '!A1" display="Вернуться на главную страницу"/>
    <hyperlink ref="A7:E7" r:id="rId1" display="ПРАЙС-ЛИСТ КАРАМЕЛЬ, МОНПАНСЬЕ, ИРИС"/>
  </hyperlinks>
  <pageMargins left="0.7" right="0.7" top="0.75" bottom="0.75" header="0.3" footer="0.3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54"/>
  <sheetViews>
    <sheetView topLeftCell="A51" workbookViewId="0">
      <selection activeCell="F51" sqref="F1:F1048576"/>
    </sheetView>
  </sheetViews>
  <sheetFormatPr defaultRowHeight="12.75"/>
  <cols>
    <col min="1" max="1" width="37.28515625" style="57" customWidth="1"/>
    <col min="2" max="2" width="10.5703125" style="63" customWidth="1"/>
    <col min="3" max="3" width="20.28515625" style="64" customWidth="1"/>
    <col min="4" max="4" width="8.140625" style="63" customWidth="1"/>
    <col min="5" max="5" width="9.140625" style="109"/>
    <col min="6" max="245" width="9.140625" style="57"/>
    <col min="246" max="246" width="37.28515625" style="57" customWidth="1"/>
    <col min="247" max="247" width="10.5703125" style="57" customWidth="1"/>
    <col min="248" max="248" width="23" style="57" customWidth="1"/>
    <col min="249" max="249" width="8.140625" style="57" customWidth="1"/>
    <col min="250" max="501" width="9.140625" style="57"/>
    <col min="502" max="502" width="37.28515625" style="57" customWidth="1"/>
    <col min="503" max="503" width="10.5703125" style="57" customWidth="1"/>
    <col min="504" max="504" width="23" style="57" customWidth="1"/>
    <col min="505" max="505" width="8.140625" style="57" customWidth="1"/>
    <col min="506" max="757" width="9.140625" style="57"/>
    <col min="758" max="758" width="37.28515625" style="57" customWidth="1"/>
    <col min="759" max="759" width="10.5703125" style="57" customWidth="1"/>
    <col min="760" max="760" width="23" style="57" customWidth="1"/>
    <col min="761" max="761" width="8.140625" style="57" customWidth="1"/>
    <col min="762" max="1013" width="9.140625" style="57"/>
    <col min="1014" max="1014" width="37.28515625" style="57" customWidth="1"/>
    <col min="1015" max="1015" width="10.5703125" style="57" customWidth="1"/>
    <col min="1016" max="1016" width="23" style="57" customWidth="1"/>
    <col min="1017" max="1017" width="8.140625" style="57" customWidth="1"/>
    <col min="1018" max="1269" width="9.140625" style="57"/>
    <col min="1270" max="1270" width="37.28515625" style="57" customWidth="1"/>
    <col min="1271" max="1271" width="10.5703125" style="57" customWidth="1"/>
    <col min="1272" max="1272" width="23" style="57" customWidth="1"/>
    <col min="1273" max="1273" width="8.140625" style="57" customWidth="1"/>
    <col min="1274" max="1525" width="9.140625" style="57"/>
    <col min="1526" max="1526" width="37.28515625" style="57" customWidth="1"/>
    <col min="1527" max="1527" width="10.5703125" style="57" customWidth="1"/>
    <col min="1528" max="1528" width="23" style="57" customWidth="1"/>
    <col min="1529" max="1529" width="8.140625" style="57" customWidth="1"/>
    <col min="1530" max="1781" width="9.140625" style="57"/>
    <col min="1782" max="1782" width="37.28515625" style="57" customWidth="1"/>
    <col min="1783" max="1783" width="10.5703125" style="57" customWidth="1"/>
    <col min="1784" max="1784" width="23" style="57" customWidth="1"/>
    <col min="1785" max="1785" width="8.140625" style="57" customWidth="1"/>
    <col min="1786" max="2037" width="9.140625" style="57"/>
    <col min="2038" max="2038" width="37.28515625" style="57" customWidth="1"/>
    <col min="2039" max="2039" width="10.5703125" style="57" customWidth="1"/>
    <col min="2040" max="2040" width="23" style="57" customWidth="1"/>
    <col min="2041" max="2041" width="8.140625" style="57" customWidth="1"/>
    <col min="2042" max="2293" width="9.140625" style="57"/>
    <col min="2294" max="2294" width="37.28515625" style="57" customWidth="1"/>
    <col min="2295" max="2295" width="10.5703125" style="57" customWidth="1"/>
    <col min="2296" max="2296" width="23" style="57" customWidth="1"/>
    <col min="2297" max="2297" width="8.140625" style="57" customWidth="1"/>
    <col min="2298" max="2549" width="9.140625" style="57"/>
    <col min="2550" max="2550" width="37.28515625" style="57" customWidth="1"/>
    <col min="2551" max="2551" width="10.5703125" style="57" customWidth="1"/>
    <col min="2552" max="2552" width="23" style="57" customWidth="1"/>
    <col min="2553" max="2553" width="8.140625" style="57" customWidth="1"/>
    <col min="2554" max="2805" width="9.140625" style="57"/>
    <col min="2806" max="2806" width="37.28515625" style="57" customWidth="1"/>
    <col min="2807" max="2807" width="10.5703125" style="57" customWidth="1"/>
    <col min="2808" max="2808" width="23" style="57" customWidth="1"/>
    <col min="2809" max="2809" width="8.140625" style="57" customWidth="1"/>
    <col min="2810" max="3061" width="9.140625" style="57"/>
    <col min="3062" max="3062" width="37.28515625" style="57" customWidth="1"/>
    <col min="3063" max="3063" width="10.5703125" style="57" customWidth="1"/>
    <col min="3064" max="3064" width="23" style="57" customWidth="1"/>
    <col min="3065" max="3065" width="8.140625" style="57" customWidth="1"/>
    <col min="3066" max="3317" width="9.140625" style="57"/>
    <col min="3318" max="3318" width="37.28515625" style="57" customWidth="1"/>
    <col min="3319" max="3319" width="10.5703125" style="57" customWidth="1"/>
    <col min="3320" max="3320" width="23" style="57" customWidth="1"/>
    <col min="3321" max="3321" width="8.140625" style="57" customWidth="1"/>
    <col min="3322" max="3573" width="9.140625" style="57"/>
    <col min="3574" max="3574" width="37.28515625" style="57" customWidth="1"/>
    <col min="3575" max="3575" width="10.5703125" style="57" customWidth="1"/>
    <col min="3576" max="3576" width="23" style="57" customWidth="1"/>
    <col min="3577" max="3577" width="8.140625" style="57" customWidth="1"/>
    <col min="3578" max="3829" width="9.140625" style="57"/>
    <col min="3830" max="3830" width="37.28515625" style="57" customWidth="1"/>
    <col min="3831" max="3831" width="10.5703125" style="57" customWidth="1"/>
    <col min="3832" max="3832" width="23" style="57" customWidth="1"/>
    <col min="3833" max="3833" width="8.140625" style="57" customWidth="1"/>
    <col min="3834" max="4085" width="9.140625" style="57"/>
    <col min="4086" max="4086" width="37.28515625" style="57" customWidth="1"/>
    <col min="4087" max="4087" width="10.5703125" style="57" customWidth="1"/>
    <col min="4088" max="4088" width="23" style="57" customWidth="1"/>
    <col min="4089" max="4089" width="8.140625" style="57" customWidth="1"/>
    <col min="4090" max="4341" width="9.140625" style="57"/>
    <col min="4342" max="4342" width="37.28515625" style="57" customWidth="1"/>
    <col min="4343" max="4343" width="10.5703125" style="57" customWidth="1"/>
    <col min="4344" max="4344" width="23" style="57" customWidth="1"/>
    <col min="4345" max="4345" width="8.140625" style="57" customWidth="1"/>
    <col min="4346" max="4597" width="9.140625" style="57"/>
    <col min="4598" max="4598" width="37.28515625" style="57" customWidth="1"/>
    <col min="4599" max="4599" width="10.5703125" style="57" customWidth="1"/>
    <col min="4600" max="4600" width="23" style="57" customWidth="1"/>
    <col min="4601" max="4601" width="8.140625" style="57" customWidth="1"/>
    <col min="4602" max="4853" width="9.140625" style="57"/>
    <col min="4854" max="4854" width="37.28515625" style="57" customWidth="1"/>
    <col min="4855" max="4855" width="10.5703125" style="57" customWidth="1"/>
    <col min="4856" max="4856" width="23" style="57" customWidth="1"/>
    <col min="4857" max="4857" width="8.140625" style="57" customWidth="1"/>
    <col min="4858" max="5109" width="9.140625" style="57"/>
    <col min="5110" max="5110" width="37.28515625" style="57" customWidth="1"/>
    <col min="5111" max="5111" width="10.5703125" style="57" customWidth="1"/>
    <col min="5112" max="5112" width="23" style="57" customWidth="1"/>
    <col min="5113" max="5113" width="8.140625" style="57" customWidth="1"/>
    <col min="5114" max="5365" width="9.140625" style="57"/>
    <col min="5366" max="5366" width="37.28515625" style="57" customWidth="1"/>
    <col min="5367" max="5367" width="10.5703125" style="57" customWidth="1"/>
    <col min="5368" max="5368" width="23" style="57" customWidth="1"/>
    <col min="5369" max="5369" width="8.140625" style="57" customWidth="1"/>
    <col min="5370" max="5621" width="9.140625" style="57"/>
    <col min="5622" max="5622" width="37.28515625" style="57" customWidth="1"/>
    <col min="5623" max="5623" width="10.5703125" style="57" customWidth="1"/>
    <col min="5624" max="5624" width="23" style="57" customWidth="1"/>
    <col min="5625" max="5625" width="8.140625" style="57" customWidth="1"/>
    <col min="5626" max="5877" width="9.140625" style="57"/>
    <col min="5878" max="5878" width="37.28515625" style="57" customWidth="1"/>
    <col min="5879" max="5879" width="10.5703125" style="57" customWidth="1"/>
    <col min="5880" max="5880" width="23" style="57" customWidth="1"/>
    <col min="5881" max="5881" width="8.140625" style="57" customWidth="1"/>
    <col min="5882" max="6133" width="9.140625" style="57"/>
    <col min="6134" max="6134" width="37.28515625" style="57" customWidth="1"/>
    <col min="6135" max="6135" width="10.5703125" style="57" customWidth="1"/>
    <col min="6136" max="6136" width="23" style="57" customWidth="1"/>
    <col min="6137" max="6137" width="8.140625" style="57" customWidth="1"/>
    <col min="6138" max="6389" width="9.140625" style="57"/>
    <col min="6390" max="6390" width="37.28515625" style="57" customWidth="1"/>
    <col min="6391" max="6391" width="10.5703125" style="57" customWidth="1"/>
    <col min="6392" max="6392" width="23" style="57" customWidth="1"/>
    <col min="6393" max="6393" width="8.140625" style="57" customWidth="1"/>
    <col min="6394" max="6645" width="9.140625" style="57"/>
    <col min="6646" max="6646" width="37.28515625" style="57" customWidth="1"/>
    <col min="6647" max="6647" width="10.5703125" style="57" customWidth="1"/>
    <col min="6648" max="6648" width="23" style="57" customWidth="1"/>
    <col min="6649" max="6649" width="8.140625" style="57" customWidth="1"/>
    <col min="6650" max="6901" width="9.140625" style="57"/>
    <col min="6902" max="6902" width="37.28515625" style="57" customWidth="1"/>
    <col min="6903" max="6903" width="10.5703125" style="57" customWidth="1"/>
    <col min="6904" max="6904" width="23" style="57" customWidth="1"/>
    <col min="6905" max="6905" width="8.140625" style="57" customWidth="1"/>
    <col min="6906" max="7157" width="9.140625" style="57"/>
    <col min="7158" max="7158" width="37.28515625" style="57" customWidth="1"/>
    <col min="7159" max="7159" width="10.5703125" style="57" customWidth="1"/>
    <col min="7160" max="7160" width="23" style="57" customWidth="1"/>
    <col min="7161" max="7161" width="8.140625" style="57" customWidth="1"/>
    <col min="7162" max="7413" width="9.140625" style="57"/>
    <col min="7414" max="7414" width="37.28515625" style="57" customWidth="1"/>
    <col min="7415" max="7415" width="10.5703125" style="57" customWidth="1"/>
    <col min="7416" max="7416" width="23" style="57" customWidth="1"/>
    <col min="7417" max="7417" width="8.140625" style="57" customWidth="1"/>
    <col min="7418" max="7669" width="9.140625" style="57"/>
    <col min="7670" max="7670" width="37.28515625" style="57" customWidth="1"/>
    <col min="7671" max="7671" width="10.5703125" style="57" customWidth="1"/>
    <col min="7672" max="7672" width="23" style="57" customWidth="1"/>
    <col min="7673" max="7673" width="8.140625" style="57" customWidth="1"/>
    <col min="7674" max="7925" width="9.140625" style="57"/>
    <col min="7926" max="7926" width="37.28515625" style="57" customWidth="1"/>
    <col min="7927" max="7927" width="10.5703125" style="57" customWidth="1"/>
    <col min="7928" max="7928" width="23" style="57" customWidth="1"/>
    <col min="7929" max="7929" width="8.140625" style="57" customWidth="1"/>
    <col min="7930" max="8181" width="9.140625" style="57"/>
    <col min="8182" max="8182" width="37.28515625" style="57" customWidth="1"/>
    <col min="8183" max="8183" width="10.5703125" style="57" customWidth="1"/>
    <col min="8184" max="8184" width="23" style="57" customWidth="1"/>
    <col min="8185" max="8185" width="8.140625" style="57" customWidth="1"/>
    <col min="8186" max="8437" width="9.140625" style="57"/>
    <col min="8438" max="8438" width="37.28515625" style="57" customWidth="1"/>
    <col min="8439" max="8439" width="10.5703125" style="57" customWidth="1"/>
    <col min="8440" max="8440" width="23" style="57" customWidth="1"/>
    <col min="8441" max="8441" width="8.140625" style="57" customWidth="1"/>
    <col min="8442" max="8693" width="9.140625" style="57"/>
    <col min="8694" max="8694" width="37.28515625" style="57" customWidth="1"/>
    <col min="8695" max="8695" width="10.5703125" style="57" customWidth="1"/>
    <col min="8696" max="8696" width="23" style="57" customWidth="1"/>
    <col min="8697" max="8697" width="8.140625" style="57" customWidth="1"/>
    <col min="8698" max="8949" width="9.140625" style="57"/>
    <col min="8950" max="8950" width="37.28515625" style="57" customWidth="1"/>
    <col min="8951" max="8951" width="10.5703125" style="57" customWidth="1"/>
    <col min="8952" max="8952" width="23" style="57" customWidth="1"/>
    <col min="8953" max="8953" width="8.140625" style="57" customWidth="1"/>
    <col min="8954" max="9205" width="9.140625" style="57"/>
    <col min="9206" max="9206" width="37.28515625" style="57" customWidth="1"/>
    <col min="9207" max="9207" width="10.5703125" style="57" customWidth="1"/>
    <col min="9208" max="9208" width="23" style="57" customWidth="1"/>
    <col min="9209" max="9209" width="8.140625" style="57" customWidth="1"/>
    <col min="9210" max="9461" width="9.140625" style="57"/>
    <col min="9462" max="9462" width="37.28515625" style="57" customWidth="1"/>
    <col min="9463" max="9463" width="10.5703125" style="57" customWidth="1"/>
    <col min="9464" max="9464" width="23" style="57" customWidth="1"/>
    <col min="9465" max="9465" width="8.140625" style="57" customWidth="1"/>
    <col min="9466" max="9717" width="9.140625" style="57"/>
    <col min="9718" max="9718" width="37.28515625" style="57" customWidth="1"/>
    <col min="9719" max="9719" width="10.5703125" style="57" customWidth="1"/>
    <col min="9720" max="9720" width="23" style="57" customWidth="1"/>
    <col min="9721" max="9721" width="8.140625" style="57" customWidth="1"/>
    <col min="9722" max="9973" width="9.140625" style="57"/>
    <col min="9974" max="9974" width="37.28515625" style="57" customWidth="1"/>
    <col min="9975" max="9975" width="10.5703125" style="57" customWidth="1"/>
    <col min="9976" max="9976" width="23" style="57" customWidth="1"/>
    <col min="9977" max="9977" width="8.140625" style="57" customWidth="1"/>
    <col min="9978" max="10229" width="9.140625" style="57"/>
    <col min="10230" max="10230" width="37.28515625" style="57" customWidth="1"/>
    <col min="10231" max="10231" width="10.5703125" style="57" customWidth="1"/>
    <col min="10232" max="10232" width="23" style="57" customWidth="1"/>
    <col min="10233" max="10233" width="8.140625" style="57" customWidth="1"/>
    <col min="10234" max="10485" width="9.140625" style="57"/>
    <col min="10486" max="10486" width="37.28515625" style="57" customWidth="1"/>
    <col min="10487" max="10487" width="10.5703125" style="57" customWidth="1"/>
    <col min="10488" max="10488" width="23" style="57" customWidth="1"/>
    <col min="10489" max="10489" width="8.140625" style="57" customWidth="1"/>
    <col min="10490" max="10741" width="9.140625" style="57"/>
    <col min="10742" max="10742" width="37.28515625" style="57" customWidth="1"/>
    <col min="10743" max="10743" width="10.5703125" style="57" customWidth="1"/>
    <col min="10744" max="10744" width="23" style="57" customWidth="1"/>
    <col min="10745" max="10745" width="8.140625" style="57" customWidth="1"/>
    <col min="10746" max="10997" width="9.140625" style="57"/>
    <col min="10998" max="10998" width="37.28515625" style="57" customWidth="1"/>
    <col min="10999" max="10999" width="10.5703125" style="57" customWidth="1"/>
    <col min="11000" max="11000" width="23" style="57" customWidth="1"/>
    <col min="11001" max="11001" width="8.140625" style="57" customWidth="1"/>
    <col min="11002" max="11253" width="9.140625" style="57"/>
    <col min="11254" max="11254" width="37.28515625" style="57" customWidth="1"/>
    <col min="11255" max="11255" width="10.5703125" style="57" customWidth="1"/>
    <col min="11256" max="11256" width="23" style="57" customWidth="1"/>
    <col min="11257" max="11257" width="8.140625" style="57" customWidth="1"/>
    <col min="11258" max="11509" width="9.140625" style="57"/>
    <col min="11510" max="11510" width="37.28515625" style="57" customWidth="1"/>
    <col min="11511" max="11511" width="10.5703125" style="57" customWidth="1"/>
    <col min="11512" max="11512" width="23" style="57" customWidth="1"/>
    <col min="11513" max="11513" width="8.140625" style="57" customWidth="1"/>
    <col min="11514" max="11765" width="9.140625" style="57"/>
    <col min="11766" max="11766" width="37.28515625" style="57" customWidth="1"/>
    <col min="11767" max="11767" width="10.5703125" style="57" customWidth="1"/>
    <col min="11768" max="11768" width="23" style="57" customWidth="1"/>
    <col min="11769" max="11769" width="8.140625" style="57" customWidth="1"/>
    <col min="11770" max="12021" width="9.140625" style="57"/>
    <col min="12022" max="12022" width="37.28515625" style="57" customWidth="1"/>
    <col min="12023" max="12023" width="10.5703125" style="57" customWidth="1"/>
    <col min="12024" max="12024" width="23" style="57" customWidth="1"/>
    <col min="12025" max="12025" width="8.140625" style="57" customWidth="1"/>
    <col min="12026" max="12277" width="9.140625" style="57"/>
    <col min="12278" max="12278" width="37.28515625" style="57" customWidth="1"/>
    <col min="12279" max="12279" width="10.5703125" style="57" customWidth="1"/>
    <col min="12280" max="12280" width="23" style="57" customWidth="1"/>
    <col min="12281" max="12281" width="8.140625" style="57" customWidth="1"/>
    <col min="12282" max="12533" width="9.140625" style="57"/>
    <col min="12534" max="12534" width="37.28515625" style="57" customWidth="1"/>
    <col min="12535" max="12535" width="10.5703125" style="57" customWidth="1"/>
    <col min="12536" max="12536" width="23" style="57" customWidth="1"/>
    <col min="12537" max="12537" width="8.140625" style="57" customWidth="1"/>
    <col min="12538" max="12789" width="9.140625" style="57"/>
    <col min="12790" max="12790" width="37.28515625" style="57" customWidth="1"/>
    <col min="12791" max="12791" width="10.5703125" style="57" customWidth="1"/>
    <col min="12792" max="12792" width="23" style="57" customWidth="1"/>
    <col min="12793" max="12793" width="8.140625" style="57" customWidth="1"/>
    <col min="12794" max="13045" width="9.140625" style="57"/>
    <col min="13046" max="13046" width="37.28515625" style="57" customWidth="1"/>
    <col min="13047" max="13047" width="10.5703125" style="57" customWidth="1"/>
    <col min="13048" max="13048" width="23" style="57" customWidth="1"/>
    <col min="13049" max="13049" width="8.140625" style="57" customWidth="1"/>
    <col min="13050" max="13301" width="9.140625" style="57"/>
    <col min="13302" max="13302" width="37.28515625" style="57" customWidth="1"/>
    <col min="13303" max="13303" width="10.5703125" style="57" customWidth="1"/>
    <col min="13304" max="13304" width="23" style="57" customWidth="1"/>
    <col min="13305" max="13305" width="8.140625" style="57" customWidth="1"/>
    <col min="13306" max="13557" width="9.140625" style="57"/>
    <col min="13558" max="13558" width="37.28515625" style="57" customWidth="1"/>
    <col min="13559" max="13559" width="10.5703125" style="57" customWidth="1"/>
    <col min="13560" max="13560" width="23" style="57" customWidth="1"/>
    <col min="13561" max="13561" width="8.140625" style="57" customWidth="1"/>
    <col min="13562" max="13813" width="9.140625" style="57"/>
    <col min="13814" max="13814" width="37.28515625" style="57" customWidth="1"/>
    <col min="13815" max="13815" width="10.5703125" style="57" customWidth="1"/>
    <col min="13816" max="13816" width="23" style="57" customWidth="1"/>
    <col min="13817" max="13817" width="8.140625" style="57" customWidth="1"/>
    <col min="13818" max="14069" width="9.140625" style="57"/>
    <col min="14070" max="14070" width="37.28515625" style="57" customWidth="1"/>
    <col min="14071" max="14071" width="10.5703125" style="57" customWidth="1"/>
    <col min="14072" max="14072" width="23" style="57" customWidth="1"/>
    <col min="14073" max="14073" width="8.140625" style="57" customWidth="1"/>
    <col min="14074" max="14325" width="9.140625" style="57"/>
    <col min="14326" max="14326" width="37.28515625" style="57" customWidth="1"/>
    <col min="14327" max="14327" width="10.5703125" style="57" customWidth="1"/>
    <col min="14328" max="14328" width="23" style="57" customWidth="1"/>
    <col min="14329" max="14329" width="8.140625" style="57" customWidth="1"/>
    <col min="14330" max="14581" width="9.140625" style="57"/>
    <col min="14582" max="14582" width="37.28515625" style="57" customWidth="1"/>
    <col min="14583" max="14583" width="10.5703125" style="57" customWidth="1"/>
    <col min="14584" max="14584" width="23" style="57" customWidth="1"/>
    <col min="14585" max="14585" width="8.140625" style="57" customWidth="1"/>
    <col min="14586" max="14837" width="9.140625" style="57"/>
    <col min="14838" max="14838" width="37.28515625" style="57" customWidth="1"/>
    <col min="14839" max="14839" width="10.5703125" style="57" customWidth="1"/>
    <col min="14840" max="14840" width="23" style="57" customWidth="1"/>
    <col min="14841" max="14841" width="8.140625" style="57" customWidth="1"/>
    <col min="14842" max="15093" width="9.140625" style="57"/>
    <col min="15094" max="15094" width="37.28515625" style="57" customWidth="1"/>
    <col min="15095" max="15095" width="10.5703125" style="57" customWidth="1"/>
    <col min="15096" max="15096" width="23" style="57" customWidth="1"/>
    <col min="15097" max="15097" width="8.140625" style="57" customWidth="1"/>
    <col min="15098" max="15349" width="9.140625" style="57"/>
    <col min="15350" max="15350" width="37.28515625" style="57" customWidth="1"/>
    <col min="15351" max="15351" width="10.5703125" style="57" customWidth="1"/>
    <col min="15352" max="15352" width="23" style="57" customWidth="1"/>
    <col min="15353" max="15353" width="8.140625" style="57" customWidth="1"/>
    <col min="15354" max="15605" width="9.140625" style="57"/>
    <col min="15606" max="15606" width="37.28515625" style="57" customWidth="1"/>
    <col min="15607" max="15607" width="10.5703125" style="57" customWidth="1"/>
    <col min="15608" max="15608" width="23" style="57" customWidth="1"/>
    <col min="15609" max="15609" width="8.140625" style="57" customWidth="1"/>
    <col min="15610" max="15861" width="9.140625" style="57"/>
    <col min="15862" max="15862" width="37.28515625" style="57" customWidth="1"/>
    <col min="15863" max="15863" width="10.5703125" style="57" customWidth="1"/>
    <col min="15864" max="15864" width="23" style="57" customWidth="1"/>
    <col min="15865" max="15865" width="8.140625" style="57" customWidth="1"/>
    <col min="15866" max="16117" width="9.140625" style="57"/>
    <col min="16118" max="16118" width="37.28515625" style="57" customWidth="1"/>
    <col min="16119" max="16119" width="10.5703125" style="57" customWidth="1"/>
    <col min="16120" max="16120" width="23" style="57" customWidth="1"/>
    <col min="16121" max="16121" width="8.140625" style="57" customWidth="1"/>
    <col min="16122" max="16384" width="9.140625" style="57"/>
  </cols>
  <sheetData>
    <row r="1" spans="1:5" ht="25.5">
      <c r="A1" s="367" t="s">
        <v>85</v>
      </c>
      <c r="B1" s="367"/>
      <c r="C1" s="367"/>
      <c r="D1" s="367"/>
      <c r="E1" s="367"/>
    </row>
    <row r="2" spans="1:5" ht="12.75" customHeight="1">
      <c r="A2" s="368" t="s">
        <v>54</v>
      </c>
      <c r="B2" s="368"/>
      <c r="C2" s="368"/>
      <c r="D2" s="368"/>
      <c r="E2" s="368"/>
    </row>
    <row r="3" spans="1:5" ht="12.75" customHeight="1">
      <c r="A3" s="368" t="s">
        <v>133</v>
      </c>
      <c r="B3" s="368"/>
      <c r="C3" s="368"/>
      <c r="D3" s="368"/>
      <c r="E3" s="368"/>
    </row>
    <row r="4" spans="1:5">
      <c r="A4" s="54"/>
      <c r="B4" s="55"/>
      <c r="C4" s="56"/>
      <c r="D4" s="55"/>
    </row>
    <row r="5" spans="1:5" ht="15">
      <c r="A5" s="87" t="s">
        <v>77</v>
      </c>
      <c r="B5" s="55"/>
      <c r="C5" s="56"/>
      <c r="D5" s="55"/>
    </row>
    <row r="6" spans="1:5">
      <c r="A6" s="54"/>
      <c r="B6" s="55"/>
      <c r="C6" s="56"/>
      <c r="D6" s="55"/>
    </row>
    <row r="7" spans="1:5" s="53" customFormat="1" ht="75" customHeight="1">
      <c r="A7" s="372" t="s">
        <v>824</v>
      </c>
      <c r="B7" s="371"/>
      <c r="C7" s="371"/>
      <c r="D7" s="371"/>
      <c r="E7" s="371"/>
    </row>
    <row r="8" spans="1:5" s="58" customFormat="1">
      <c r="A8" s="115"/>
      <c r="B8" s="116"/>
      <c r="C8" s="116"/>
      <c r="D8" s="116"/>
      <c r="E8" s="117"/>
    </row>
    <row r="9" spans="1:5" s="68" customFormat="1" ht="36">
      <c r="A9" s="243" t="s">
        <v>775</v>
      </c>
      <c r="B9" s="244" t="s">
        <v>294</v>
      </c>
      <c r="C9" s="244" t="s">
        <v>159</v>
      </c>
      <c r="D9" s="244" t="s">
        <v>51</v>
      </c>
      <c r="E9" s="244" t="s">
        <v>295</v>
      </c>
    </row>
    <row r="10" spans="1:5" s="68" customFormat="1" ht="30">
      <c r="A10" s="258" t="s">
        <v>787</v>
      </c>
      <c r="B10" s="259">
        <v>130</v>
      </c>
      <c r="C10" s="260" t="s">
        <v>161</v>
      </c>
      <c r="D10" s="261"/>
      <c r="E10" s="262">
        <f>D10*B10</f>
        <v>0</v>
      </c>
    </row>
    <row r="11" spans="1:5" s="68" customFormat="1" ht="30">
      <c r="A11" s="258" t="s">
        <v>788</v>
      </c>
      <c r="B11" s="259">
        <v>130</v>
      </c>
      <c r="C11" s="260" t="s">
        <v>161</v>
      </c>
      <c r="D11" s="261"/>
      <c r="E11" s="262">
        <f t="shared" ref="E11:E15" si="0">D11*B11</f>
        <v>0</v>
      </c>
    </row>
    <row r="12" spans="1:5" s="68" customFormat="1" ht="30">
      <c r="A12" s="258" t="s">
        <v>789</v>
      </c>
      <c r="B12" s="259">
        <v>130</v>
      </c>
      <c r="C12" s="260" t="s">
        <v>161</v>
      </c>
      <c r="D12" s="261"/>
      <c r="E12" s="262">
        <f t="shared" si="0"/>
        <v>0</v>
      </c>
    </row>
    <row r="13" spans="1:5" s="68" customFormat="1" ht="30">
      <c r="A13" s="258" t="s">
        <v>790</v>
      </c>
      <c r="B13" s="259">
        <v>130</v>
      </c>
      <c r="C13" s="260" t="s">
        <v>161</v>
      </c>
      <c r="D13" s="261"/>
      <c r="E13" s="262">
        <f t="shared" si="0"/>
        <v>0</v>
      </c>
    </row>
    <row r="14" spans="1:5" s="68" customFormat="1" ht="30">
      <c r="A14" s="258" t="s">
        <v>791</v>
      </c>
      <c r="B14" s="259">
        <v>130</v>
      </c>
      <c r="C14" s="260" t="s">
        <v>161</v>
      </c>
      <c r="D14" s="261"/>
      <c r="E14" s="262">
        <f t="shared" si="0"/>
        <v>0</v>
      </c>
    </row>
    <row r="15" spans="1:5" s="68" customFormat="1" ht="30">
      <c r="A15" s="258" t="s">
        <v>910</v>
      </c>
      <c r="B15" s="259">
        <v>140</v>
      </c>
      <c r="C15" s="260" t="s">
        <v>161</v>
      </c>
      <c r="D15" s="261"/>
      <c r="E15" s="262">
        <f t="shared" si="0"/>
        <v>0</v>
      </c>
    </row>
    <row r="16" spans="1:5" s="68" customFormat="1" ht="30">
      <c r="A16" s="263" t="s">
        <v>782</v>
      </c>
      <c r="B16" s="264">
        <v>190</v>
      </c>
      <c r="C16" s="265" t="s">
        <v>161</v>
      </c>
      <c r="D16" s="266"/>
      <c r="E16" s="267">
        <f>D16*B16</f>
        <v>0</v>
      </c>
    </row>
    <row r="17" spans="1:5" s="68" customFormat="1" ht="30">
      <c r="A17" s="263" t="s">
        <v>783</v>
      </c>
      <c r="B17" s="264">
        <v>190</v>
      </c>
      <c r="C17" s="265" t="s">
        <v>161</v>
      </c>
      <c r="D17" s="266"/>
      <c r="E17" s="267">
        <f t="shared" ref="E17:E39" si="1">D17*B17</f>
        <v>0</v>
      </c>
    </row>
    <row r="18" spans="1:5" s="68" customFormat="1" ht="30">
      <c r="A18" s="263" t="s">
        <v>784</v>
      </c>
      <c r="B18" s="264">
        <v>190</v>
      </c>
      <c r="C18" s="265" t="s">
        <v>161</v>
      </c>
      <c r="D18" s="266"/>
      <c r="E18" s="267">
        <f t="shared" si="1"/>
        <v>0</v>
      </c>
    </row>
    <row r="19" spans="1:5" s="68" customFormat="1" ht="30">
      <c r="A19" s="263" t="s">
        <v>785</v>
      </c>
      <c r="B19" s="264">
        <v>190</v>
      </c>
      <c r="C19" s="265" t="s">
        <v>161</v>
      </c>
      <c r="D19" s="266"/>
      <c r="E19" s="267">
        <f t="shared" si="1"/>
        <v>0</v>
      </c>
    </row>
    <row r="20" spans="1:5" s="68" customFormat="1" ht="30">
      <c r="A20" s="263" t="s">
        <v>786</v>
      </c>
      <c r="B20" s="264">
        <v>190</v>
      </c>
      <c r="C20" s="265" t="s">
        <v>161</v>
      </c>
      <c r="D20" s="266"/>
      <c r="E20" s="267">
        <f t="shared" si="1"/>
        <v>0</v>
      </c>
    </row>
    <row r="21" spans="1:5" s="68" customFormat="1" ht="30">
      <c r="A21" s="263" t="s">
        <v>911</v>
      </c>
      <c r="B21" s="264">
        <v>205</v>
      </c>
      <c r="C21" s="265" t="s">
        <v>161</v>
      </c>
      <c r="D21" s="266"/>
      <c r="E21" s="267">
        <f t="shared" si="1"/>
        <v>0</v>
      </c>
    </row>
    <row r="22" spans="1:5" s="68" customFormat="1" ht="30">
      <c r="A22" s="272" t="s">
        <v>814</v>
      </c>
      <c r="B22" s="269">
        <v>330</v>
      </c>
      <c r="C22" s="265" t="s">
        <v>161</v>
      </c>
      <c r="D22" s="273"/>
      <c r="E22" s="267">
        <f t="shared" si="1"/>
        <v>0</v>
      </c>
    </row>
    <row r="23" spans="1:5" s="68" customFormat="1" ht="30">
      <c r="A23" s="272" t="s">
        <v>815</v>
      </c>
      <c r="B23" s="269">
        <v>330</v>
      </c>
      <c r="C23" s="265" t="s">
        <v>161</v>
      </c>
      <c r="D23" s="273"/>
      <c r="E23" s="267">
        <f t="shared" si="1"/>
        <v>0</v>
      </c>
    </row>
    <row r="24" spans="1:5" s="68" customFormat="1" ht="30">
      <c r="A24" s="272" t="s">
        <v>816</v>
      </c>
      <c r="B24" s="269">
        <v>330</v>
      </c>
      <c r="C24" s="265" t="s">
        <v>161</v>
      </c>
      <c r="D24" s="273"/>
      <c r="E24" s="267">
        <f t="shared" si="1"/>
        <v>0</v>
      </c>
    </row>
    <row r="25" spans="1:5" s="68" customFormat="1" ht="30">
      <c r="A25" s="272" t="s">
        <v>817</v>
      </c>
      <c r="B25" s="269">
        <v>330</v>
      </c>
      <c r="C25" s="265" t="s">
        <v>161</v>
      </c>
      <c r="D25" s="273"/>
      <c r="E25" s="267">
        <f t="shared" si="1"/>
        <v>0</v>
      </c>
    </row>
    <row r="26" spans="1:5" s="68" customFormat="1" ht="30">
      <c r="A26" s="272" t="s">
        <v>818</v>
      </c>
      <c r="B26" s="269">
        <v>330</v>
      </c>
      <c r="C26" s="265" t="s">
        <v>161</v>
      </c>
      <c r="D26" s="273"/>
      <c r="E26" s="267">
        <f t="shared" si="1"/>
        <v>0</v>
      </c>
    </row>
    <row r="27" spans="1:5" s="68" customFormat="1" ht="30">
      <c r="A27" s="272" t="s">
        <v>912</v>
      </c>
      <c r="B27" s="269">
        <v>360</v>
      </c>
      <c r="C27" s="265" t="s">
        <v>161</v>
      </c>
      <c r="D27" s="273"/>
      <c r="E27" s="267">
        <f t="shared" si="1"/>
        <v>0</v>
      </c>
    </row>
    <row r="28" spans="1:5" s="68" customFormat="1" ht="30">
      <c r="A28" s="263" t="s">
        <v>819</v>
      </c>
      <c r="B28" s="274">
        <v>700</v>
      </c>
      <c r="C28" s="265" t="s">
        <v>161</v>
      </c>
      <c r="D28" s="275"/>
      <c r="E28" s="267">
        <f t="shared" si="1"/>
        <v>0</v>
      </c>
    </row>
    <row r="29" spans="1:5" s="68" customFormat="1" ht="30">
      <c r="A29" s="263" t="s">
        <v>820</v>
      </c>
      <c r="B29" s="274">
        <v>700</v>
      </c>
      <c r="C29" s="265" t="s">
        <v>161</v>
      </c>
      <c r="D29" s="275"/>
      <c r="E29" s="267">
        <f t="shared" si="1"/>
        <v>0</v>
      </c>
    </row>
    <row r="30" spans="1:5" s="68" customFormat="1" ht="30">
      <c r="A30" s="263" t="s">
        <v>821</v>
      </c>
      <c r="B30" s="274">
        <v>700</v>
      </c>
      <c r="C30" s="265" t="s">
        <v>161</v>
      </c>
      <c r="D30" s="275"/>
      <c r="E30" s="267">
        <f t="shared" si="1"/>
        <v>0</v>
      </c>
    </row>
    <row r="31" spans="1:5" s="68" customFormat="1" ht="30">
      <c r="A31" s="263" t="s">
        <v>822</v>
      </c>
      <c r="B31" s="274">
        <v>700</v>
      </c>
      <c r="C31" s="265" t="s">
        <v>161</v>
      </c>
      <c r="D31" s="275"/>
      <c r="E31" s="267">
        <f t="shared" si="1"/>
        <v>0</v>
      </c>
    </row>
    <row r="32" spans="1:5" s="68" customFormat="1" ht="30">
      <c r="A32" s="263" t="s">
        <v>823</v>
      </c>
      <c r="B32" s="274">
        <v>700</v>
      </c>
      <c r="C32" s="265" t="s">
        <v>161</v>
      </c>
      <c r="D32" s="275"/>
      <c r="E32" s="267">
        <f t="shared" si="1"/>
        <v>0</v>
      </c>
    </row>
    <row r="33" spans="1:5" s="68" customFormat="1" ht="30">
      <c r="A33" s="263" t="s">
        <v>913</v>
      </c>
      <c r="B33" s="274">
        <v>700</v>
      </c>
      <c r="C33" s="265" t="s">
        <v>161</v>
      </c>
      <c r="D33" s="275"/>
      <c r="E33" s="267">
        <f t="shared" si="1"/>
        <v>0</v>
      </c>
    </row>
    <row r="34" spans="1:5" s="68" customFormat="1" ht="30">
      <c r="A34" s="268" t="s">
        <v>777</v>
      </c>
      <c r="B34" s="296">
        <v>1380</v>
      </c>
      <c r="C34" s="270" t="s">
        <v>73</v>
      </c>
      <c r="D34" s="255"/>
      <c r="E34" s="271">
        <f t="shared" si="1"/>
        <v>0</v>
      </c>
    </row>
    <row r="35" spans="1:5" s="68" customFormat="1" ht="30">
      <c r="A35" s="268" t="s">
        <v>778</v>
      </c>
      <c r="B35" s="296">
        <v>1420</v>
      </c>
      <c r="C35" s="270" t="s">
        <v>73</v>
      </c>
      <c r="D35" s="255"/>
      <c r="E35" s="271">
        <f t="shared" si="1"/>
        <v>0</v>
      </c>
    </row>
    <row r="36" spans="1:5" s="68" customFormat="1" ht="30">
      <c r="A36" s="268" t="s">
        <v>779</v>
      </c>
      <c r="B36" s="296">
        <v>1380</v>
      </c>
      <c r="C36" s="270" t="s">
        <v>73</v>
      </c>
      <c r="D36" s="255"/>
      <c r="E36" s="271">
        <f t="shared" si="1"/>
        <v>0</v>
      </c>
    </row>
    <row r="37" spans="1:5" s="68" customFormat="1" ht="30">
      <c r="A37" s="268" t="s">
        <v>780</v>
      </c>
      <c r="B37" s="296">
        <v>1380</v>
      </c>
      <c r="C37" s="270" t="s">
        <v>73</v>
      </c>
      <c r="D37" s="255"/>
      <c r="E37" s="271">
        <f t="shared" si="1"/>
        <v>0</v>
      </c>
    </row>
    <row r="38" spans="1:5" s="68" customFormat="1" ht="30">
      <c r="A38" s="268" t="s">
        <v>781</v>
      </c>
      <c r="B38" s="296">
        <v>1350</v>
      </c>
      <c r="C38" s="270" t="s">
        <v>73</v>
      </c>
      <c r="D38" s="255"/>
      <c r="E38" s="271">
        <f t="shared" si="1"/>
        <v>0</v>
      </c>
    </row>
    <row r="39" spans="1:5" s="68" customFormat="1" ht="30">
      <c r="A39" s="268" t="s">
        <v>914</v>
      </c>
      <c r="B39" s="296">
        <v>1570</v>
      </c>
      <c r="C39" s="270" t="s">
        <v>73</v>
      </c>
      <c r="D39" s="255"/>
      <c r="E39" s="271">
        <f t="shared" si="1"/>
        <v>0</v>
      </c>
    </row>
    <row r="40" spans="1:5" s="68" customFormat="1" ht="25.5">
      <c r="A40" s="246" t="s">
        <v>776</v>
      </c>
      <c r="B40" s="245" t="s">
        <v>294</v>
      </c>
      <c r="C40" s="245" t="s">
        <v>159</v>
      </c>
      <c r="D40" s="245" t="s">
        <v>51</v>
      </c>
      <c r="E40" s="245" t="s">
        <v>295</v>
      </c>
    </row>
    <row r="41" spans="1:5" s="68" customFormat="1" ht="45">
      <c r="A41" s="297" t="s">
        <v>844</v>
      </c>
      <c r="B41" s="381">
        <v>1037.9000000000001</v>
      </c>
      <c r="C41" s="260" t="s">
        <v>161</v>
      </c>
      <c r="D41" s="298"/>
      <c r="E41" s="262">
        <f t="shared" ref="E41:E52" si="2">D41*B41</f>
        <v>0</v>
      </c>
    </row>
    <row r="42" spans="1:5" s="68" customFormat="1" ht="45">
      <c r="A42" s="297" t="s">
        <v>845</v>
      </c>
      <c r="B42" s="381">
        <v>1037.9000000000001</v>
      </c>
      <c r="C42" s="260" t="s">
        <v>161</v>
      </c>
      <c r="D42" s="298"/>
      <c r="E42" s="262">
        <f t="shared" si="2"/>
        <v>0</v>
      </c>
    </row>
    <row r="43" spans="1:5" s="68" customFormat="1" ht="45">
      <c r="A43" s="297" t="s">
        <v>846</v>
      </c>
      <c r="B43" s="381">
        <v>1037.9000000000001</v>
      </c>
      <c r="C43" s="260" t="s">
        <v>161</v>
      </c>
      <c r="D43" s="298"/>
      <c r="E43" s="262">
        <f t="shared" si="2"/>
        <v>0</v>
      </c>
    </row>
    <row r="44" spans="1:5" s="68" customFormat="1" ht="45">
      <c r="A44" s="297" t="s">
        <v>847</v>
      </c>
      <c r="B44" s="381">
        <v>331.70000000000005</v>
      </c>
      <c r="C44" s="260" t="s">
        <v>161</v>
      </c>
      <c r="D44" s="298"/>
      <c r="E44" s="262">
        <f t="shared" si="2"/>
        <v>0</v>
      </c>
    </row>
    <row r="45" spans="1:5" s="68" customFormat="1" ht="45">
      <c r="A45" s="297" t="s">
        <v>848</v>
      </c>
      <c r="B45" s="381">
        <v>331.70000000000005</v>
      </c>
      <c r="C45" s="260" t="s">
        <v>161</v>
      </c>
      <c r="D45" s="298"/>
      <c r="E45" s="262">
        <f t="shared" si="2"/>
        <v>0</v>
      </c>
    </row>
    <row r="46" spans="1:5" s="68" customFormat="1" ht="45">
      <c r="A46" s="297" t="s">
        <v>849</v>
      </c>
      <c r="B46" s="381">
        <v>331.70000000000005</v>
      </c>
      <c r="C46" s="260" t="s">
        <v>161</v>
      </c>
      <c r="D46" s="298"/>
      <c r="E46" s="262">
        <f t="shared" si="2"/>
        <v>0</v>
      </c>
    </row>
    <row r="47" spans="1:5" s="68" customFormat="1" ht="45">
      <c r="A47" s="297" t="s">
        <v>850</v>
      </c>
      <c r="B47" s="381">
        <v>331.70000000000005</v>
      </c>
      <c r="C47" s="260" t="s">
        <v>161</v>
      </c>
      <c r="D47" s="298"/>
      <c r="E47" s="262">
        <f t="shared" si="2"/>
        <v>0</v>
      </c>
    </row>
    <row r="48" spans="1:5" s="68" customFormat="1" ht="30">
      <c r="A48" s="297" t="s">
        <v>851</v>
      </c>
      <c r="B48" s="381">
        <v>331.70000000000005</v>
      </c>
      <c r="C48" s="260" t="s">
        <v>161</v>
      </c>
      <c r="D48" s="298"/>
      <c r="E48" s="262">
        <f t="shared" si="2"/>
        <v>0</v>
      </c>
    </row>
    <row r="49" spans="1:5" s="68" customFormat="1" ht="45">
      <c r="A49" s="297" t="s">
        <v>852</v>
      </c>
      <c r="B49" s="381">
        <v>208.65</v>
      </c>
      <c r="C49" s="260" t="s">
        <v>161</v>
      </c>
      <c r="D49" s="298"/>
      <c r="E49" s="262">
        <f t="shared" si="2"/>
        <v>0</v>
      </c>
    </row>
    <row r="50" spans="1:5" s="68" customFormat="1" ht="45">
      <c r="A50" s="297" t="s">
        <v>853</v>
      </c>
      <c r="B50" s="381">
        <v>208.65</v>
      </c>
      <c r="C50" s="260" t="s">
        <v>161</v>
      </c>
      <c r="D50" s="298"/>
      <c r="E50" s="262">
        <f t="shared" si="2"/>
        <v>0</v>
      </c>
    </row>
    <row r="51" spans="1:5" s="68" customFormat="1" ht="45">
      <c r="A51" s="297" t="s">
        <v>854</v>
      </c>
      <c r="B51" s="381">
        <v>208.65</v>
      </c>
      <c r="C51" s="260" t="s">
        <v>161</v>
      </c>
      <c r="D51" s="298"/>
      <c r="E51" s="262">
        <f t="shared" si="2"/>
        <v>0</v>
      </c>
    </row>
    <row r="52" spans="1:5" s="68" customFormat="1" ht="45">
      <c r="A52" s="297" t="s">
        <v>855</v>
      </c>
      <c r="B52" s="381">
        <v>208.65</v>
      </c>
      <c r="C52" s="260" t="s">
        <v>161</v>
      </c>
      <c r="D52" s="298"/>
      <c r="E52" s="262">
        <f t="shared" si="2"/>
        <v>0</v>
      </c>
    </row>
    <row r="53" spans="1:5" s="68" customFormat="1" ht="30">
      <c r="A53" s="125" t="s">
        <v>107</v>
      </c>
      <c r="B53" s="127">
        <v>406.34748000000008</v>
      </c>
      <c r="C53" s="146" t="s">
        <v>161</v>
      </c>
      <c r="D53" s="119"/>
      <c r="E53" s="114">
        <f>D53*B53</f>
        <v>0</v>
      </c>
    </row>
    <row r="54" spans="1:5" s="68" customFormat="1" ht="30">
      <c r="A54" s="125" t="s">
        <v>297</v>
      </c>
      <c r="B54" s="127">
        <v>373.72104000000002</v>
      </c>
      <c r="C54" s="146" t="s">
        <v>161</v>
      </c>
      <c r="D54" s="119"/>
      <c r="E54" s="114">
        <f t="shared" ref="E54:E117" si="3">D54*B54</f>
        <v>0</v>
      </c>
    </row>
    <row r="55" spans="1:5" s="68" customFormat="1" ht="15">
      <c r="A55" s="125" t="s">
        <v>298</v>
      </c>
      <c r="B55" s="127">
        <v>535.37022000000013</v>
      </c>
      <c r="C55" s="146" t="s">
        <v>161</v>
      </c>
      <c r="D55" s="119"/>
      <c r="E55" s="114">
        <f t="shared" si="3"/>
        <v>0</v>
      </c>
    </row>
    <row r="56" spans="1:5" s="68" customFormat="1" ht="30">
      <c r="A56" s="125" t="s">
        <v>299</v>
      </c>
      <c r="B56" s="127">
        <v>103.81140000000002</v>
      </c>
      <c r="C56" s="146" t="s">
        <v>161</v>
      </c>
      <c r="D56" s="119"/>
      <c r="E56" s="114">
        <f t="shared" si="3"/>
        <v>0</v>
      </c>
    </row>
    <row r="57" spans="1:5" s="68" customFormat="1" ht="15">
      <c r="A57" s="125" t="s">
        <v>300</v>
      </c>
      <c r="B57" s="127">
        <v>484.94754000000006</v>
      </c>
      <c r="C57" s="146" t="s">
        <v>161</v>
      </c>
      <c r="D57" s="119"/>
      <c r="E57" s="114">
        <f t="shared" si="3"/>
        <v>0</v>
      </c>
    </row>
    <row r="58" spans="1:5" s="68" customFormat="1" ht="30">
      <c r="A58" s="125" t="s">
        <v>301</v>
      </c>
      <c r="B58" s="127">
        <v>530.9211600000001</v>
      </c>
      <c r="C58" s="146" t="s">
        <v>161</v>
      </c>
      <c r="D58" s="119"/>
      <c r="E58" s="114">
        <f t="shared" si="3"/>
        <v>0</v>
      </c>
    </row>
    <row r="59" spans="1:5" s="68" customFormat="1" ht="30">
      <c r="A59" s="125" t="s">
        <v>302</v>
      </c>
      <c r="B59" s="127">
        <v>382.61916000000002</v>
      </c>
      <c r="C59" s="146" t="s">
        <v>161</v>
      </c>
      <c r="D59" s="119"/>
      <c r="E59" s="114">
        <f t="shared" si="3"/>
        <v>0</v>
      </c>
    </row>
    <row r="60" spans="1:5" s="68" customFormat="1" ht="30">
      <c r="A60" s="125" t="s">
        <v>303</v>
      </c>
      <c r="B60" s="127">
        <v>277.32474000000002</v>
      </c>
      <c r="C60" s="146" t="s">
        <v>161</v>
      </c>
      <c r="D60" s="119"/>
      <c r="E60" s="114">
        <f t="shared" si="3"/>
        <v>0</v>
      </c>
    </row>
    <row r="61" spans="1:5" s="68" customFormat="1" ht="30">
      <c r="A61" s="125" t="s">
        <v>304</v>
      </c>
      <c r="B61" s="127">
        <v>277.32474000000002</v>
      </c>
      <c r="C61" s="146" t="s">
        <v>161</v>
      </c>
      <c r="D61" s="119"/>
      <c r="E61" s="114">
        <f t="shared" si="3"/>
        <v>0</v>
      </c>
    </row>
    <row r="62" spans="1:5" s="68" customFormat="1" ht="30">
      <c r="A62" s="125" t="s">
        <v>305</v>
      </c>
      <c r="B62" s="127">
        <v>277.32474000000002</v>
      </c>
      <c r="C62" s="146" t="s">
        <v>161</v>
      </c>
      <c r="D62" s="119"/>
      <c r="E62" s="114">
        <f t="shared" si="3"/>
        <v>0</v>
      </c>
    </row>
    <row r="63" spans="1:5" s="68" customFormat="1" ht="30">
      <c r="A63" s="125" t="s">
        <v>306</v>
      </c>
      <c r="B63" s="127">
        <v>277.32474000000002</v>
      </c>
      <c r="C63" s="146" t="s">
        <v>161</v>
      </c>
      <c r="D63" s="119"/>
      <c r="E63" s="114">
        <f t="shared" si="3"/>
        <v>0</v>
      </c>
    </row>
    <row r="64" spans="1:5" s="68" customFormat="1" ht="30">
      <c r="A64" s="125" t="s">
        <v>307</v>
      </c>
      <c r="B64" s="127">
        <v>277.32474000000002</v>
      </c>
      <c r="C64" s="146" t="s">
        <v>161</v>
      </c>
      <c r="D64" s="119"/>
      <c r="E64" s="114">
        <f t="shared" si="3"/>
        <v>0</v>
      </c>
    </row>
    <row r="65" spans="1:5" s="68" customFormat="1" ht="30">
      <c r="A65" s="125" t="s">
        <v>308</v>
      </c>
      <c r="B65" s="127">
        <v>277.32474000000002</v>
      </c>
      <c r="C65" s="146" t="s">
        <v>161</v>
      </c>
      <c r="D65" s="119"/>
      <c r="E65" s="114">
        <f t="shared" si="3"/>
        <v>0</v>
      </c>
    </row>
    <row r="66" spans="1:5" s="68" customFormat="1" ht="30">
      <c r="A66" s="125" t="s">
        <v>309</v>
      </c>
      <c r="B66" s="127">
        <v>103.81140000000002</v>
      </c>
      <c r="C66" s="146" t="s">
        <v>161</v>
      </c>
      <c r="D66" s="119"/>
      <c r="E66" s="114">
        <f t="shared" si="3"/>
        <v>0</v>
      </c>
    </row>
    <row r="67" spans="1:5" s="68" customFormat="1" ht="30">
      <c r="A67" s="125" t="s">
        <v>310</v>
      </c>
      <c r="B67" s="127">
        <v>464.18526000000008</v>
      </c>
      <c r="C67" s="146" t="s">
        <v>161</v>
      </c>
      <c r="D67" s="119"/>
      <c r="E67" s="114">
        <f t="shared" si="3"/>
        <v>0</v>
      </c>
    </row>
    <row r="68" spans="1:5" s="68" customFormat="1" ht="45">
      <c r="A68" s="125" t="s">
        <v>108</v>
      </c>
      <c r="B68" s="127">
        <v>225.41904000000005</v>
      </c>
      <c r="C68" s="146" t="s">
        <v>161</v>
      </c>
      <c r="D68" s="119"/>
      <c r="E68" s="114">
        <f t="shared" si="3"/>
        <v>0</v>
      </c>
    </row>
    <row r="69" spans="1:5" s="68" customFormat="1" ht="30">
      <c r="A69" s="125" t="s">
        <v>311</v>
      </c>
      <c r="B69" s="127">
        <v>115.67556</v>
      </c>
      <c r="C69" s="146" t="s">
        <v>161</v>
      </c>
      <c r="D69" s="119"/>
      <c r="E69" s="114">
        <f t="shared" si="3"/>
        <v>0</v>
      </c>
    </row>
    <row r="70" spans="1:5" s="68" customFormat="1" ht="15">
      <c r="A70" s="125" t="s">
        <v>312</v>
      </c>
      <c r="B70" s="127">
        <v>424.14372000000009</v>
      </c>
      <c r="C70" s="146" t="s">
        <v>161</v>
      </c>
      <c r="D70" s="119"/>
      <c r="E70" s="114">
        <f t="shared" si="3"/>
        <v>0</v>
      </c>
    </row>
    <row r="71" spans="1:5" s="68" customFormat="1" ht="15">
      <c r="A71" s="125" t="s">
        <v>313</v>
      </c>
      <c r="B71" s="127">
        <v>258.04548</v>
      </c>
      <c r="C71" s="146" t="s">
        <v>161</v>
      </c>
      <c r="D71" s="119"/>
      <c r="E71" s="114">
        <f t="shared" si="3"/>
        <v>0</v>
      </c>
    </row>
    <row r="72" spans="1:5" s="68" customFormat="1" ht="30">
      <c r="A72" s="125" t="s">
        <v>314</v>
      </c>
      <c r="B72" s="127">
        <v>250.63038000000003</v>
      </c>
      <c r="C72" s="146" t="s">
        <v>161</v>
      </c>
      <c r="D72" s="119"/>
      <c r="E72" s="114">
        <f t="shared" si="3"/>
        <v>0</v>
      </c>
    </row>
    <row r="73" spans="1:5" s="68" customFormat="1" ht="30">
      <c r="A73" s="125" t="s">
        <v>315</v>
      </c>
      <c r="B73" s="127">
        <v>170.54730000000004</v>
      </c>
      <c r="C73" s="146" t="s">
        <v>161</v>
      </c>
      <c r="D73" s="119"/>
      <c r="E73" s="114">
        <f t="shared" si="3"/>
        <v>0</v>
      </c>
    </row>
    <row r="74" spans="1:5" s="68" customFormat="1" ht="30">
      <c r="A74" s="125" t="s">
        <v>316</v>
      </c>
      <c r="B74" s="127">
        <v>123.09066000000001</v>
      </c>
      <c r="C74" s="146" t="s">
        <v>161</v>
      </c>
      <c r="D74" s="119"/>
      <c r="E74" s="114">
        <f t="shared" si="3"/>
        <v>0</v>
      </c>
    </row>
    <row r="75" spans="1:5" s="68" customFormat="1" ht="30">
      <c r="A75" s="125" t="s">
        <v>317</v>
      </c>
      <c r="B75" s="127">
        <v>387.06822000000005</v>
      </c>
      <c r="C75" s="146" t="s">
        <v>161</v>
      </c>
      <c r="D75" s="119"/>
      <c r="E75" s="114">
        <f t="shared" si="3"/>
        <v>0</v>
      </c>
    </row>
    <row r="76" spans="1:5" s="60" customFormat="1" ht="30">
      <c r="A76" s="125" t="s">
        <v>318</v>
      </c>
      <c r="B76" s="127">
        <v>195.75864000000004</v>
      </c>
      <c r="C76" s="146" t="s">
        <v>161</v>
      </c>
      <c r="D76" s="119"/>
      <c r="E76" s="114">
        <f t="shared" si="3"/>
        <v>0</v>
      </c>
    </row>
    <row r="77" spans="1:5" s="60" customFormat="1" ht="15">
      <c r="A77" s="125" t="s">
        <v>319</v>
      </c>
      <c r="B77" s="127">
        <v>394.48332000000005</v>
      </c>
      <c r="C77" s="146" t="s">
        <v>161</v>
      </c>
      <c r="D77" s="119"/>
      <c r="E77" s="114">
        <f t="shared" si="3"/>
        <v>0</v>
      </c>
    </row>
    <row r="78" spans="1:5" s="60" customFormat="1" ht="30">
      <c r="A78" s="125" t="s">
        <v>320</v>
      </c>
      <c r="B78" s="127">
        <v>235.80018000000004</v>
      </c>
      <c r="C78" s="146" t="s">
        <v>161</v>
      </c>
      <c r="D78" s="119"/>
      <c r="E78" s="114">
        <f t="shared" si="3"/>
        <v>0</v>
      </c>
    </row>
    <row r="79" spans="1:5" s="60" customFormat="1" ht="30">
      <c r="A79" s="125" t="s">
        <v>321</v>
      </c>
      <c r="B79" s="127">
        <v>123.09066000000001</v>
      </c>
      <c r="C79" s="146" t="s">
        <v>161</v>
      </c>
      <c r="D79" s="119"/>
      <c r="E79" s="114">
        <f t="shared" si="3"/>
        <v>0</v>
      </c>
    </row>
    <row r="80" spans="1:5" s="60" customFormat="1" ht="15">
      <c r="A80" s="125" t="s">
        <v>322</v>
      </c>
      <c r="B80" s="127">
        <v>428.59278000000012</v>
      </c>
      <c r="C80" s="146" t="s">
        <v>161</v>
      </c>
      <c r="D80" s="119"/>
      <c r="E80" s="114">
        <f t="shared" si="3"/>
        <v>0</v>
      </c>
    </row>
    <row r="81" spans="1:5" s="60" customFormat="1" ht="30">
      <c r="A81" s="125" t="s">
        <v>323</v>
      </c>
      <c r="B81" s="127">
        <v>225.41904000000005</v>
      </c>
      <c r="C81" s="146" t="s">
        <v>161</v>
      </c>
      <c r="D81" s="119"/>
      <c r="E81" s="114">
        <f t="shared" si="3"/>
        <v>0</v>
      </c>
    </row>
    <row r="82" spans="1:5" s="60" customFormat="1" ht="30">
      <c r="A82" s="125" t="s">
        <v>324</v>
      </c>
      <c r="B82" s="127">
        <v>123.09066000000001</v>
      </c>
      <c r="C82" s="146" t="s">
        <v>161</v>
      </c>
      <c r="D82" s="119"/>
      <c r="E82" s="114">
        <f t="shared" si="3"/>
        <v>0</v>
      </c>
    </row>
    <row r="83" spans="1:5" s="60" customFormat="1" ht="30">
      <c r="A83" s="125" t="s">
        <v>325</v>
      </c>
      <c r="B83" s="127">
        <v>348.50970000000007</v>
      </c>
      <c r="C83" s="146" t="s">
        <v>161</v>
      </c>
      <c r="D83" s="119"/>
      <c r="E83" s="114">
        <f t="shared" si="3"/>
        <v>0</v>
      </c>
    </row>
    <row r="84" spans="1:5" s="60" customFormat="1" ht="30">
      <c r="A84" s="125" t="s">
        <v>326</v>
      </c>
      <c r="B84" s="127">
        <v>225.41904000000005</v>
      </c>
      <c r="C84" s="146" t="s">
        <v>161</v>
      </c>
      <c r="D84" s="119"/>
      <c r="E84" s="114">
        <f t="shared" si="3"/>
        <v>0</v>
      </c>
    </row>
    <row r="85" spans="1:5" s="60" customFormat="1" ht="30">
      <c r="A85" s="125" t="s">
        <v>327</v>
      </c>
      <c r="B85" s="127">
        <v>115.67556</v>
      </c>
      <c r="C85" s="146" t="s">
        <v>161</v>
      </c>
      <c r="D85" s="119"/>
      <c r="E85" s="114">
        <f t="shared" si="3"/>
        <v>0</v>
      </c>
    </row>
    <row r="86" spans="1:5" s="60" customFormat="1" ht="45">
      <c r="A86" s="125" t="s">
        <v>328</v>
      </c>
      <c r="B86" s="127">
        <v>428.59278000000012</v>
      </c>
      <c r="C86" s="146" t="s">
        <v>161</v>
      </c>
      <c r="D86" s="119"/>
      <c r="E86" s="114">
        <f t="shared" si="3"/>
        <v>0</v>
      </c>
    </row>
    <row r="87" spans="1:5" s="60" customFormat="1" ht="30">
      <c r="A87" s="125" t="s">
        <v>329</v>
      </c>
      <c r="B87" s="127">
        <v>382.61916000000002</v>
      </c>
      <c r="C87" s="146" t="s">
        <v>161</v>
      </c>
      <c r="D87" s="119"/>
      <c r="E87" s="114">
        <f t="shared" si="3"/>
        <v>0</v>
      </c>
    </row>
    <row r="88" spans="1:5" s="60" customFormat="1" ht="30">
      <c r="A88" s="125" t="s">
        <v>330</v>
      </c>
      <c r="B88" s="127">
        <v>461.21922000000006</v>
      </c>
      <c r="C88" s="146" t="s">
        <v>161</v>
      </c>
      <c r="D88" s="119"/>
      <c r="E88" s="114">
        <f t="shared" si="3"/>
        <v>0</v>
      </c>
    </row>
    <row r="89" spans="1:5" s="60" customFormat="1" ht="30">
      <c r="A89" s="125" t="s">
        <v>331</v>
      </c>
      <c r="B89" s="127">
        <v>364.82292000000007</v>
      </c>
      <c r="C89" s="146" t="s">
        <v>161</v>
      </c>
      <c r="D89" s="119"/>
      <c r="E89" s="114">
        <f t="shared" si="3"/>
        <v>0</v>
      </c>
    </row>
    <row r="90" spans="1:5" s="68" customFormat="1" ht="30">
      <c r="A90" s="125" t="s">
        <v>332</v>
      </c>
      <c r="B90" s="127">
        <v>461.21922000000006</v>
      </c>
      <c r="C90" s="146" t="s">
        <v>161</v>
      </c>
      <c r="D90" s="119"/>
      <c r="E90" s="114">
        <f t="shared" si="3"/>
        <v>0</v>
      </c>
    </row>
    <row r="91" spans="1:5" s="68" customFormat="1" ht="15">
      <c r="A91" s="125" t="s">
        <v>333</v>
      </c>
      <c r="B91" s="127">
        <v>449.35506000000004</v>
      </c>
      <c r="C91" s="146" t="s">
        <v>161</v>
      </c>
      <c r="D91" s="119"/>
      <c r="E91" s="114">
        <f t="shared" si="3"/>
        <v>0</v>
      </c>
    </row>
    <row r="92" spans="1:5" s="68" customFormat="1" ht="30">
      <c r="A92" s="125" t="s">
        <v>334</v>
      </c>
      <c r="B92" s="127">
        <v>527.95512000000008</v>
      </c>
      <c r="C92" s="146" t="s">
        <v>161</v>
      </c>
      <c r="D92" s="119"/>
      <c r="E92" s="114">
        <f t="shared" si="3"/>
        <v>0</v>
      </c>
    </row>
    <row r="93" spans="1:5" s="68" customFormat="1" ht="30">
      <c r="A93" s="125" t="s">
        <v>335</v>
      </c>
      <c r="B93" s="127">
        <v>332.19648000000007</v>
      </c>
      <c r="C93" s="146" t="s">
        <v>161</v>
      </c>
      <c r="D93" s="119"/>
      <c r="E93" s="114">
        <f t="shared" si="3"/>
        <v>0</v>
      </c>
    </row>
    <row r="94" spans="1:5" s="68" customFormat="1" ht="30">
      <c r="A94" s="125" t="s">
        <v>336</v>
      </c>
      <c r="B94" s="127">
        <v>1048.4951400000002</v>
      </c>
      <c r="C94" s="146" t="s">
        <v>161</v>
      </c>
      <c r="D94" s="119"/>
      <c r="E94" s="114">
        <f t="shared" si="3"/>
        <v>0</v>
      </c>
    </row>
    <row r="95" spans="1:5" s="68" customFormat="1" ht="30">
      <c r="A95" s="125" t="s">
        <v>337</v>
      </c>
      <c r="B95" s="127">
        <v>882.39690000000007</v>
      </c>
      <c r="C95" s="146" t="s">
        <v>161</v>
      </c>
      <c r="D95" s="119"/>
      <c r="E95" s="114">
        <f t="shared" si="3"/>
        <v>0</v>
      </c>
    </row>
    <row r="96" spans="1:5" s="68" customFormat="1" ht="30">
      <c r="A96" s="125" t="s">
        <v>338</v>
      </c>
      <c r="B96" s="127">
        <v>216.52092000000005</v>
      </c>
      <c r="C96" s="146" t="s">
        <v>161</v>
      </c>
      <c r="D96" s="119"/>
      <c r="E96" s="114">
        <f t="shared" si="3"/>
        <v>0</v>
      </c>
    </row>
    <row r="97" spans="1:5" s="68" customFormat="1" ht="16.5" customHeight="1">
      <c r="A97" s="125" t="s">
        <v>339</v>
      </c>
      <c r="B97" s="127">
        <v>499.77774000000011</v>
      </c>
      <c r="C97" s="146" t="s">
        <v>73</v>
      </c>
      <c r="D97" s="119"/>
      <c r="E97" s="114">
        <f t="shared" si="3"/>
        <v>0</v>
      </c>
    </row>
    <row r="98" spans="1:5" s="68" customFormat="1" ht="30">
      <c r="A98" s="125" t="s">
        <v>340</v>
      </c>
      <c r="B98" s="127">
        <v>524.98908000000006</v>
      </c>
      <c r="C98" s="146" t="s">
        <v>73</v>
      </c>
      <c r="D98" s="119"/>
      <c r="E98" s="114">
        <f t="shared" si="3"/>
        <v>0</v>
      </c>
    </row>
    <row r="99" spans="1:5" s="68" customFormat="1" ht="15">
      <c r="A99" s="125" t="s">
        <v>341</v>
      </c>
      <c r="B99" s="127">
        <v>474.56640000000016</v>
      </c>
      <c r="C99" s="146" t="s">
        <v>73</v>
      </c>
      <c r="D99" s="119"/>
      <c r="E99" s="114">
        <f t="shared" si="3"/>
        <v>0</v>
      </c>
    </row>
    <row r="100" spans="1:5" s="68" customFormat="1" ht="30">
      <c r="A100" s="125" t="s">
        <v>342</v>
      </c>
      <c r="B100" s="127">
        <v>65.252880000000005</v>
      </c>
      <c r="C100" s="146" t="s">
        <v>161</v>
      </c>
      <c r="D100" s="119"/>
      <c r="E100" s="114">
        <f t="shared" si="3"/>
        <v>0</v>
      </c>
    </row>
    <row r="101" spans="1:5" s="68" customFormat="1" ht="30">
      <c r="A101" s="125" t="s">
        <v>343</v>
      </c>
      <c r="B101" s="127">
        <v>0</v>
      </c>
      <c r="C101" s="146" t="s">
        <v>73</v>
      </c>
      <c r="D101" s="119"/>
      <c r="E101" s="114">
        <f t="shared" si="3"/>
        <v>0</v>
      </c>
    </row>
    <row r="102" spans="1:5" s="68" customFormat="1" ht="30">
      <c r="A102" s="125" t="s">
        <v>344</v>
      </c>
      <c r="B102" s="127">
        <v>0</v>
      </c>
      <c r="C102" s="146" t="s">
        <v>73</v>
      </c>
      <c r="D102" s="119"/>
      <c r="E102" s="114">
        <f t="shared" si="3"/>
        <v>0</v>
      </c>
    </row>
    <row r="103" spans="1:5" s="68" customFormat="1" ht="30">
      <c r="A103" s="125" t="s">
        <v>345</v>
      </c>
      <c r="B103" s="127">
        <v>65.252880000000005</v>
      </c>
      <c r="C103" s="146" t="s">
        <v>161</v>
      </c>
      <c r="D103" s="119"/>
      <c r="E103" s="114">
        <f t="shared" si="3"/>
        <v>0</v>
      </c>
    </row>
    <row r="104" spans="1:5" s="68" customFormat="1" ht="30">
      <c r="A104" s="125" t="s">
        <v>346</v>
      </c>
      <c r="B104" s="127">
        <v>0</v>
      </c>
      <c r="C104" s="146" t="s">
        <v>73</v>
      </c>
      <c r="D104" s="119"/>
      <c r="E104" s="114">
        <f t="shared" si="3"/>
        <v>0</v>
      </c>
    </row>
    <row r="105" spans="1:5" s="68" customFormat="1" ht="30">
      <c r="A105" s="125" t="s">
        <v>347</v>
      </c>
      <c r="B105" s="127">
        <v>369.27198000000004</v>
      </c>
      <c r="C105" s="146" t="s">
        <v>73</v>
      </c>
      <c r="D105" s="119"/>
      <c r="E105" s="114">
        <f t="shared" si="3"/>
        <v>0</v>
      </c>
    </row>
    <row r="106" spans="1:5" s="68" customFormat="1" ht="30">
      <c r="A106" s="125" t="s">
        <v>348</v>
      </c>
      <c r="B106" s="127">
        <v>556.13250000000005</v>
      </c>
      <c r="C106" s="146" t="s">
        <v>73</v>
      </c>
      <c r="D106" s="119"/>
      <c r="E106" s="114">
        <f t="shared" si="3"/>
        <v>0</v>
      </c>
    </row>
    <row r="107" spans="1:5" s="68" customFormat="1" ht="15">
      <c r="A107" s="125" t="s">
        <v>349</v>
      </c>
      <c r="B107" s="127">
        <v>459.73620000000011</v>
      </c>
      <c r="C107" s="146" t="s">
        <v>73</v>
      </c>
      <c r="D107" s="119"/>
      <c r="E107" s="114">
        <f t="shared" si="3"/>
        <v>0</v>
      </c>
    </row>
    <row r="108" spans="1:5" s="68" customFormat="1" ht="30">
      <c r="A108" s="125" t="s">
        <v>350</v>
      </c>
      <c r="B108" s="127">
        <v>508.67586000000006</v>
      </c>
      <c r="C108" s="146" t="s">
        <v>73</v>
      </c>
      <c r="D108" s="119"/>
      <c r="E108" s="114">
        <f t="shared" si="3"/>
        <v>0</v>
      </c>
    </row>
    <row r="109" spans="1:5" s="68" customFormat="1" ht="30">
      <c r="A109" s="125" t="s">
        <v>351</v>
      </c>
      <c r="B109" s="127">
        <v>648.07974000000002</v>
      </c>
      <c r="C109" s="146" t="s">
        <v>73</v>
      </c>
      <c r="D109" s="119"/>
      <c r="E109" s="114">
        <f t="shared" si="3"/>
        <v>0</v>
      </c>
    </row>
    <row r="110" spans="1:5" s="68" customFormat="1" ht="30">
      <c r="A110" s="125" t="s">
        <v>352</v>
      </c>
      <c r="B110" s="127">
        <v>542.78532000000007</v>
      </c>
      <c r="C110" s="146" t="s">
        <v>73</v>
      </c>
      <c r="D110" s="119"/>
      <c r="E110" s="114">
        <f t="shared" si="3"/>
        <v>0</v>
      </c>
    </row>
    <row r="111" spans="1:5" s="68" customFormat="1" ht="30">
      <c r="A111" s="125" t="s">
        <v>353</v>
      </c>
      <c r="B111" s="127">
        <v>563.5476000000001</v>
      </c>
      <c r="C111" s="146" t="s">
        <v>73</v>
      </c>
      <c r="D111" s="119"/>
      <c r="E111" s="114">
        <f t="shared" si="3"/>
        <v>0</v>
      </c>
    </row>
    <row r="112" spans="1:5" s="68" customFormat="1" ht="30">
      <c r="A112" s="125" t="s">
        <v>354</v>
      </c>
      <c r="B112" s="127">
        <v>556.13250000000005</v>
      </c>
      <c r="C112" s="146" t="s">
        <v>73</v>
      </c>
      <c r="D112" s="119"/>
      <c r="E112" s="114">
        <f t="shared" si="3"/>
        <v>0</v>
      </c>
    </row>
    <row r="113" spans="1:5" s="68" customFormat="1" ht="30">
      <c r="A113" s="125" t="s">
        <v>355</v>
      </c>
      <c r="B113" s="127">
        <v>556.13250000000005</v>
      </c>
      <c r="C113" s="146" t="s">
        <v>73</v>
      </c>
      <c r="D113" s="119"/>
      <c r="E113" s="114">
        <f t="shared" si="3"/>
        <v>0</v>
      </c>
    </row>
    <row r="114" spans="1:5" s="68" customFormat="1" ht="30">
      <c r="A114" s="125" t="s">
        <v>356</v>
      </c>
      <c r="B114" s="127">
        <v>496.81170000000009</v>
      </c>
      <c r="C114" s="146" t="s">
        <v>73</v>
      </c>
      <c r="D114" s="119"/>
      <c r="E114" s="114">
        <f t="shared" si="3"/>
        <v>0</v>
      </c>
    </row>
    <row r="115" spans="1:5" s="68" customFormat="1" ht="15">
      <c r="A115" s="125" t="s">
        <v>357</v>
      </c>
      <c r="B115" s="127">
        <v>436.00788000000011</v>
      </c>
      <c r="C115" s="146" t="s">
        <v>73</v>
      </c>
      <c r="D115" s="119"/>
      <c r="E115" s="114">
        <f t="shared" si="3"/>
        <v>0</v>
      </c>
    </row>
    <row r="116" spans="1:5" s="68" customFormat="1" ht="15">
      <c r="A116" s="125" t="s">
        <v>358</v>
      </c>
      <c r="B116" s="127">
        <v>455.28714000000002</v>
      </c>
      <c r="C116" s="146" t="s">
        <v>73</v>
      </c>
      <c r="D116" s="119"/>
      <c r="E116" s="114">
        <f t="shared" si="3"/>
        <v>0</v>
      </c>
    </row>
    <row r="117" spans="1:5" s="68" customFormat="1" ht="15">
      <c r="A117" s="125" t="s">
        <v>359</v>
      </c>
      <c r="B117" s="127">
        <v>648.07974000000002</v>
      </c>
      <c r="C117" s="146" t="s">
        <v>73</v>
      </c>
      <c r="D117" s="119"/>
      <c r="E117" s="114">
        <f t="shared" si="3"/>
        <v>0</v>
      </c>
    </row>
    <row r="118" spans="1:5" s="68" customFormat="1" ht="15">
      <c r="A118" s="125" t="s">
        <v>360</v>
      </c>
      <c r="B118" s="127">
        <v>490.87962000000005</v>
      </c>
      <c r="C118" s="146" t="s">
        <v>73</v>
      </c>
      <c r="D118" s="119"/>
      <c r="E118" s="114">
        <f t="shared" ref="E118:E147" si="4">D118*B118</f>
        <v>0</v>
      </c>
    </row>
    <row r="119" spans="1:5" s="68" customFormat="1" ht="15">
      <c r="A119" s="125" t="s">
        <v>361</v>
      </c>
      <c r="B119" s="127">
        <v>447.87204000000003</v>
      </c>
      <c r="C119" s="146" t="s">
        <v>73</v>
      </c>
      <c r="D119" s="119"/>
      <c r="E119" s="114">
        <f t="shared" si="4"/>
        <v>0</v>
      </c>
    </row>
    <row r="120" spans="1:5" s="68" customFormat="1" ht="15">
      <c r="A120" s="125" t="s">
        <v>362</v>
      </c>
      <c r="B120" s="127">
        <v>461.21922000000006</v>
      </c>
      <c r="C120" s="146" t="s">
        <v>73</v>
      </c>
      <c r="D120" s="119"/>
      <c r="E120" s="114">
        <f t="shared" si="4"/>
        <v>0</v>
      </c>
    </row>
    <row r="121" spans="1:5" s="68" customFormat="1" ht="30">
      <c r="A121" s="125" t="s">
        <v>363</v>
      </c>
      <c r="B121" s="127">
        <v>468.63432000000006</v>
      </c>
      <c r="C121" s="146" t="s">
        <v>73</v>
      </c>
      <c r="D121" s="119"/>
      <c r="E121" s="114">
        <f t="shared" si="4"/>
        <v>0</v>
      </c>
    </row>
    <row r="122" spans="1:5" s="68" customFormat="1" ht="30">
      <c r="A122" s="125" t="s">
        <v>364</v>
      </c>
      <c r="B122" s="127">
        <v>468.63432000000006</v>
      </c>
      <c r="C122" s="146" t="s">
        <v>73</v>
      </c>
      <c r="D122" s="119"/>
      <c r="E122" s="114">
        <f t="shared" si="4"/>
        <v>0</v>
      </c>
    </row>
    <row r="123" spans="1:5" s="68" customFormat="1" ht="15">
      <c r="A123" s="125" t="s">
        <v>365</v>
      </c>
      <c r="B123" s="127">
        <v>455.28714000000002</v>
      </c>
      <c r="C123" s="146" t="s">
        <v>73</v>
      </c>
      <c r="D123" s="119"/>
      <c r="E123" s="114">
        <f t="shared" si="4"/>
        <v>0</v>
      </c>
    </row>
    <row r="124" spans="1:5" s="68" customFormat="1" ht="15">
      <c r="A124" s="125" t="s">
        <v>366</v>
      </c>
      <c r="B124" s="127">
        <v>541.30230000000017</v>
      </c>
      <c r="C124" s="146" t="s">
        <v>73</v>
      </c>
      <c r="D124" s="119"/>
      <c r="E124" s="114">
        <f t="shared" si="4"/>
        <v>0</v>
      </c>
    </row>
    <row r="125" spans="1:5" s="68" customFormat="1" ht="30">
      <c r="A125" s="125" t="s">
        <v>367</v>
      </c>
      <c r="B125" s="127">
        <v>484.94754000000006</v>
      </c>
      <c r="C125" s="146" t="s">
        <v>73</v>
      </c>
      <c r="D125" s="119"/>
      <c r="E125" s="114">
        <f t="shared" si="4"/>
        <v>0</v>
      </c>
    </row>
    <row r="126" spans="1:5" s="68" customFormat="1" ht="15">
      <c r="A126" s="125" t="s">
        <v>368</v>
      </c>
      <c r="B126" s="127">
        <v>471.60036000000008</v>
      </c>
      <c r="C126" s="146" t="s">
        <v>73</v>
      </c>
      <c r="D126" s="119"/>
      <c r="E126" s="114">
        <f t="shared" si="4"/>
        <v>0</v>
      </c>
    </row>
    <row r="127" spans="1:5" s="68" customFormat="1" ht="15">
      <c r="A127" s="125" t="s">
        <v>369</v>
      </c>
      <c r="B127" s="127">
        <v>470.11734000000013</v>
      </c>
      <c r="C127" s="146" t="s">
        <v>73</v>
      </c>
      <c r="D127" s="119"/>
      <c r="E127" s="114">
        <f t="shared" si="4"/>
        <v>0</v>
      </c>
    </row>
    <row r="128" spans="1:5" s="68" customFormat="1" ht="30">
      <c r="A128" s="125" t="s">
        <v>370</v>
      </c>
      <c r="B128" s="127">
        <v>609.52122000000008</v>
      </c>
      <c r="C128" s="146" t="s">
        <v>73</v>
      </c>
      <c r="D128" s="119"/>
      <c r="E128" s="114">
        <f t="shared" si="4"/>
        <v>0</v>
      </c>
    </row>
    <row r="129" spans="1:5" s="68" customFormat="1" ht="30">
      <c r="A129" s="125" t="s">
        <v>371</v>
      </c>
      <c r="B129" s="127">
        <v>562.06458000000009</v>
      </c>
      <c r="C129" s="146" t="s">
        <v>73</v>
      </c>
      <c r="D129" s="128"/>
      <c r="E129" s="114">
        <f t="shared" si="4"/>
        <v>0</v>
      </c>
    </row>
    <row r="130" spans="1:5" s="68" customFormat="1" ht="15">
      <c r="A130" s="125" t="s">
        <v>372</v>
      </c>
      <c r="B130" s="127">
        <v>539.81928000000016</v>
      </c>
      <c r="C130" s="146" t="s">
        <v>73</v>
      </c>
      <c r="D130" s="128"/>
      <c r="E130" s="114">
        <f t="shared" si="4"/>
        <v>0</v>
      </c>
    </row>
    <row r="131" spans="1:5" s="68" customFormat="1" ht="15">
      <c r="A131" s="125" t="s">
        <v>373</v>
      </c>
      <c r="B131" s="127">
        <v>468.63432000000006</v>
      </c>
      <c r="C131" s="146" t="s">
        <v>73</v>
      </c>
      <c r="D131" s="119"/>
      <c r="E131" s="114">
        <f t="shared" si="4"/>
        <v>0</v>
      </c>
    </row>
    <row r="132" spans="1:5" s="68" customFormat="1" ht="30">
      <c r="A132" s="125" t="s">
        <v>374</v>
      </c>
      <c r="B132" s="127">
        <v>441.93995999999999</v>
      </c>
      <c r="C132" s="146" t="s">
        <v>73</v>
      </c>
      <c r="D132" s="119"/>
      <c r="E132" s="114">
        <f t="shared" si="4"/>
        <v>0</v>
      </c>
    </row>
    <row r="133" spans="1:5" s="68" customFormat="1" ht="15">
      <c r="A133" s="125" t="s">
        <v>375</v>
      </c>
      <c r="B133" s="127">
        <v>480.49848000000003</v>
      </c>
      <c r="C133" s="146" t="s">
        <v>73</v>
      </c>
      <c r="D133" s="119"/>
      <c r="E133" s="114">
        <f t="shared" si="4"/>
        <v>0</v>
      </c>
    </row>
    <row r="134" spans="1:5" s="68" customFormat="1" ht="15">
      <c r="A134" s="125" t="s">
        <v>376</v>
      </c>
      <c r="B134" s="127">
        <v>470.11734000000013</v>
      </c>
      <c r="C134" s="146" t="s">
        <v>73</v>
      </c>
      <c r="D134" s="119"/>
      <c r="E134" s="114">
        <f t="shared" si="4"/>
        <v>0</v>
      </c>
    </row>
    <row r="135" spans="1:5" s="68" customFormat="1" ht="15">
      <c r="A135" s="125" t="s">
        <v>377</v>
      </c>
      <c r="B135" s="127">
        <v>470.11734000000013</v>
      </c>
      <c r="C135" s="146" t="s">
        <v>73</v>
      </c>
      <c r="D135" s="119"/>
      <c r="E135" s="114">
        <f t="shared" si="4"/>
        <v>0</v>
      </c>
    </row>
    <row r="136" spans="1:5" s="68" customFormat="1" ht="15">
      <c r="A136" s="125" t="s">
        <v>378</v>
      </c>
      <c r="B136" s="127">
        <v>1300.6085400000002</v>
      </c>
      <c r="C136" s="146" t="s">
        <v>73</v>
      </c>
      <c r="D136" s="119"/>
      <c r="E136" s="114">
        <f t="shared" si="4"/>
        <v>0</v>
      </c>
    </row>
    <row r="137" spans="1:5" s="68" customFormat="1" ht="15">
      <c r="A137" s="125" t="s">
        <v>379</v>
      </c>
      <c r="B137" s="127">
        <v>562.06458000000009</v>
      </c>
      <c r="C137" s="146" t="s">
        <v>73</v>
      </c>
      <c r="D137" s="119"/>
      <c r="E137" s="114">
        <f t="shared" si="4"/>
        <v>0</v>
      </c>
    </row>
    <row r="138" spans="1:5" s="68" customFormat="1" ht="15">
      <c r="A138" s="125" t="s">
        <v>380</v>
      </c>
      <c r="B138" s="127">
        <v>447.87204000000003</v>
      </c>
      <c r="C138" s="146" t="s">
        <v>73</v>
      </c>
      <c r="D138" s="119"/>
      <c r="E138" s="114">
        <f t="shared" si="4"/>
        <v>0</v>
      </c>
    </row>
    <row r="139" spans="1:5" s="68" customFormat="1" ht="15">
      <c r="A139" s="125" t="s">
        <v>381</v>
      </c>
      <c r="B139" s="127">
        <v>508.67586000000006</v>
      </c>
      <c r="C139" s="146" t="s">
        <v>73</v>
      </c>
      <c r="D139" s="119"/>
      <c r="E139" s="114">
        <f t="shared" si="4"/>
        <v>0</v>
      </c>
    </row>
    <row r="140" spans="1:5" s="68" customFormat="1" ht="30">
      <c r="A140" s="125" t="s">
        <v>382</v>
      </c>
      <c r="B140" s="127">
        <v>562.06458000000009</v>
      </c>
      <c r="C140" s="146" t="s">
        <v>73</v>
      </c>
      <c r="D140" s="119"/>
      <c r="E140" s="114">
        <f t="shared" si="4"/>
        <v>0</v>
      </c>
    </row>
    <row r="141" spans="1:5" s="68" customFormat="1" ht="45">
      <c r="A141" s="125" t="s">
        <v>383</v>
      </c>
      <c r="B141" s="127">
        <v>468.63432000000006</v>
      </c>
      <c r="C141" s="146" t="s">
        <v>73</v>
      </c>
      <c r="D141" s="119"/>
      <c r="E141" s="114">
        <f t="shared" si="4"/>
        <v>0</v>
      </c>
    </row>
    <row r="142" spans="1:5" s="68" customFormat="1" ht="15">
      <c r="A142" s="125" t="s">
        <v>384</v>
      </c>
      <c r="B142" s="127">
        <v>562.06458000000009</v>
      </c>
      <c r="C142" s="146" t="s">
        <v>73</v>
      </c>
      <c r="D142" s="119"/>
      <c r="E142" s="114">
        <f t="shared" si="4"/>
        <v>0</v>
      </c>
    </row>
    <row r="143" spans="1:5" s="68" customFormat="1" ht="30">
      <c r="A143" s="125" t="s">
        <v>385</v>
      </c>
      <c r="B143" s="127">
        <v>468.63432000000006</v>
      </c>
      <c r="C143" s="146" t="s">
        <v>73</v>
      </c>
      <c r="D143" s="119"/>
      <c r="E143" s="114">
        <f t="shared" si="4"/>
        <v>0</v>
      </c>
    </row>
    <row r="144" spans="1:5" s="68" customFormat="1" ht="30">
      <c r="A144" s="125" t="s">
        <v>386</v>
      </c>
      <c r="B144" s="127">
        <v>1279.84626</v>
      </c>
      <c r="C144" s="146" t="s">
        <v>73</v>
      </c>
      <c r="D144" s="119"/>
      <c r="E144" s="114">
        <f t="shared" si="4"/>
        <v>0</v>
      </c>
    </row>
    <row r="145" spans="1:5" s="68" customFormat="1" ht="15">
      <c r="A145" s="125" t="s">
        <v>387</v>
      </c>
      <c r="B145" s="127">
        <v>539.81928000000016</v>
      </c>
      <c r="C145" s="146" t="s">
        <v>73</v>
      </c>
      <c r="D145" s="119"/>
      <c r="E145" s="114">
        <f t="shared" si="4"/>
        <v>0</v>
      </c>
    </row>
    <row r="146" spans="1:5" s="68" customFormat="1" ht="15">
      <c r="A146" s="125" t="s">
        <v>388</v>
      </c>
      <c r="B146" s="127">
        <v>493.84566000000007</v>
      </c>
      <c r="C146" s="146" t="s">
        <v>73</v>
      </c>
      <c r="D146" s="119"/>
      <c r="E146" s="114">
        <f t="shared" si="4"/>
        <v>0</v>
      </c>
    </row>
    <row r="147" spans="1:5" s="68" customFormat="1" ht="30">
      <c r="A147" s="125" t="s">
        <v>389</v>
      </c>
      <c r="B147" s="127">
        <v>688.12128000000007</v>
      </c>
      <c r="C147" s="146" t="s">
        <v>73</v>
      </c>
      <c r="D147" s="119"/>
      <c r="E147" s="114">
        <f t="shared" si="4"/>
        <v>0</v>
      </c>
    </row>
    <row r="148" spans="1:5" s="68" customFormat="1" ht="12">
      <c r="A148" s="130" t="s">
        <v>53</v>
      </c>
      <c r="B148" s="142"/>
      <c r="C148" s="142"/>
      <c r="D148" s="142"/>
      <c r="E148" s="163">
        <f>SUM(E10:E147)</f>
        <v>0</v>
      </c>
    </row>
    <row r="149" spans="1:5" s="68" customFormat="1" ht="12">
      <c r="A149" s="143"/>
      <c r="B149" s="142"/>
      <c r="C149" s="142"/>
      <c r="D149" s="142"/>
      <c r="E149" s="155"/>
    </row>
    <row r="150" spans="1:5" s="68" customFormat="1" ht="12">
      <c r="A150" s="143"/>
      <c r="B150" s="142"/>
      <c r="C150" s="142"/>
      <c r="D150" s="142"/>
      <c r="E150" s="155"/>
    </row>
    <row r="151" spans="1:5" s="68" customFormat="1" ht="12">
      <c r="A151" s="143"/>
      <c r="B151" s="142"/>
      <c r="C151" s="142"/>
      <c r="D151" s="142"/>
      <c r="E151" s="155"/>
    </row>
    <row r="152" spans="1:5" s="68" customFormat="1" ht="12">
      <c r="A152" s="143"/>
      <c r="B152" s="142"/>
      <c r="C152" s="142"/>
      <c r="D152" s="142"/>
      <c r="E152" s="155"/>
    </row>
    <row r="153" spans="1:5" s="62" customFormat="1">
      <c r="A153" s="57"/>
      <c r="B153" s="63"/>
      <c r="C153" s="64"/>
      <c r="D153" s="63"/>
      <c r="E153" s="109"/>
    </row>
    <row r="154" spans="1:5" s="61" customFormat="1" ht="15">
      <c r="A154" s="87" t="s">
        <v>77</v>
      </c>
      <c r="B154" s="63"/>
      <c r="C154" s="64"/>
      <c r="D154" s="63"/>
      <c r="E154" s="109"/>
    </row>
  </sheetData>
  <protectedRanges>
    <protectedRange sqref="A97:A147 C97:C147" name="Цены номенклатуры_1"/>
    <protectedRange sqref="A11:A15" name="Цены номенклатуры_2"/>
    <protectedRange sqref="A41:A52" name="Цены номенклатуры_3"/>
  </protectedRanges>
  <mergeCells count="4">
    <mergeCell ref="A1:E1"/>
    <mergeCell ref="A2:E2"/>
    <mergeCell ref="A3:E3"/>
    <mergeCell ref="A7:E7"/>
  </mergeCells>
  <hyperlinks>
    <hyperlink ref="A154" location="'Главная '!A1" display="Вернуться на главную страницу"/>
    <hyperlink ref="A7:E7" r:id="rId1" display="ПРАЙС-ЛИСТ ВОЛОГОДСКИЕ КОНФЕТЫ"/>
    <hyperlink ref="A5" location="'Главная '!A1" display="Вернуться на главную страницу"/>
  </hyperlinks>
  <pageMargins left="0.7" right="0.7" top="0.75" bottom="0.75" header="0.3" footer="0.3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83"/>
  <sheetViews>
    <sheetView topLeftCell="A2" zoomScale="70" zoomScaleNormal="70" workbookViewId="0">
      <selection activeCell="I16" sqref="I16"/>
    </sheetView>
  </sheetViews>
  <sheetFormatPr defaultRowHeight="12.75"/>
  <cols>
    <col min="1" max="1" width="69.85546875" style="57" customWidth="1"/>
    <col min="2" max="3" width="10.5703125" style="63" customWidth="1"/>
    <col min="4" max="4" width="8.42578125" style="64" customWidth="1"/>
    <col min="5" max="5" width="8.5703125" style="63" customWidth="1"/>
    <col min="6" max="237" width="9.140625" style="57"/>
    <col min="238" max="238" width="34.7109375" style="57" customWidth="1"/>
    <col min="239" max="239" width="10.5703125" style="57" customWidth="1"/>
    <col min="240" max="240" width="23" style="57" customWidth="1"/>
    <col min="241" max="241" width="8.140625" style="57" customWidth="1"/>
    <col min="242" max="493" width="9.140625" style="57"/>
    <col min="494" max="494" width="34.7109375" style="57" customWidth="1"/>
    <col min="495" max="495" width="10.5703125" style="57" customWidth="1"/>
    <col min="496" max="496" width="23" style="57" customWidth="1"/>
    <col min="497" max="497" width="8.140625" style="57" customWidth="1"/>
    <col min="498" max="749" width="9.140625" style="57"/>
    <col min="750" max="750" width="34.7109375" style="57" customWidth="1"/>
    <col min="751" max="751" width="10.5703125" style="57" customWidth="1"/>
    <col min="752" max="752" width="23" style="57" customWidth="1"/>
    <col min="753" max="753" width="8.140625" style="57" customWidth="1"/>
    <col min="754" max="1005" width="9.140625" style="57"/>
    <col min="1006" max="1006" width="34.7109375" style="57" customWidth="1"/>
    <col min="1007" max="1007" width="10.5703125" style="57" customWidth="1"/>
    <col min="1008" max="1008" width="23" style="57" customWidth="1"/>
    <col min="1009" max="1009" width="8.140625" style="57" customWidth="1"/>
    <col min="1010" max="1261" width="9.140625" style="57"/>
    <col min="1262" max="1262" width="34.7109375" style="57" customWidth="1"/>
    <col min="1263" max="1263" width="10.5703125" style="57" customWidth="1"/>
    <col min="1264" max="1264" width="23" style="57" customWidth="1"/>
    <col min="1265" max="1265" width="8.140625" style="57" customWidth="1"/>
    <col min="1266" max="1517" width="9.140625" style="57"/>
    <col min="1518" max="1518" width="34.7109375" style="57" customWidth="1"/>
    <col min="1519" max="1519" width="10.5703125" style="57" customWidth="1"/>
    <col min="1520" max="1520" width="23" style="57" customWidth="1"/>
    <col min="1521" max="1521" width="8.140625" style="57" customWidth="1"/>
    <col min="1522" max="1773" width="9.140625" style="57"/>
    <col min="1774" max="1774" width="34.7109375" style="57" customWidth="1"/>
    <col min="1775" max="1775" width="10.5703125" style="57" customWidth="1"/>
    <col min="1776" max="1776" width="23" style="57" customWidth="1"/>
    <col min="1777" max="1777" width="8.140625" style="57" customWidth="1"/>
    <col min="1778" max="2029" width="9.140625" style="57"/>
    <col min="2030" max="2030" width="34.7109375" style="57" customWidth="1"/>
    <col min="2031" max="2031" width="10.5703125" style="57" customWidth="1"/>
    <col min="2032" max="2032" width="23" style="57" customWidth="1"/>
    <col min="2033" max="2033" width="8.140625" style="57" customWidth="1"/>
    <col min="2034" max="2285" width="9.140625" style="57"/>
    <col min="2286" max="2286" width="34.7109375" style="57" customWidth="1"/>
    <col min="2287" max="2287" width="10.5703125" style="57" customWidth="1"/>
    <col min="2288" max="2288" width="23" style="57" customWidth="1"/>
    <col min="2289" max="2289" width="8.140625" style="57" customWidth="1"/>
    <col min="2290" max="2541" width="9.140625" style="57"/>
    <col min="2542" max="2542" width="34.7109375" style="57" customWidth="1"/>
    <col min="2543" max="2543" width="10.5703125" style="57" customWidth="1"/>
    <col min="2544" max="2544" width="23" style="57" customWidth="1"/>
    <col min="2545" max="2545" width="8.140625" style="57" customWidth="1"/>
    <col min="2546" max="2797" width="9.140625" style="57"/>
    <col min="2798" max="2798" width="34.7109375" style="57" customWidth="1"/>
    <col min="2799" max="2799" width="10.5703125" style="57" customWidth="1"/>
    <col min="2800" max="2800" width="23" style="57" customWidth="1"/>
    <col min="2801" max="2801" width="8.140625" style="57" customWidth="1"/>
    <col min="2802" max="3053" width="9.140625" style="57"/>
    <col min="3054" max="3054" width="34.7109375" style="57" customWidth="1"/>
    <col min="3055" max="3055" width="10.5703125" style="57" customWidth="1"/>
    <col min="3056" max="3056" width="23" style="57" customWidth="1"/>
    <col min="3057" max="3057" width="8.140625" style="57" customWidth="1"/>
    <col min="3058" max="3309" width="9.140625" style="57"/>
    <col min="3310" max="3310" width="34.7109375" style="57" customWidth="1"/>
    <col min="3311" max="3311" width="10.5703125" style="57" customWidth="1"/>
    <col min="3312" max="3312" width="23" style="57" customWidth="1"/>
    <col min="3313" max="3313" width="8.140625" style="57" customWidth="1"/>
    <col min="3314" max="3565" width="9.140625" style="57"/>
    <col min="3566" max="3566" width="34.7109375" style="57" customWidth="1"/>
    <col min="3567" max="3567" width="10.5703125" style="57" customWidth="1"/>
    <col min="3568" max="3568" width="23" style="57" customWidth="1"/>
    <col min="3569" max="3569" width="8.140625" style="57" customWidth="1"/>
    <col min="3570" max="3821" width="9.140625" style="57"/>
    <col min="3822" max="3822" width="34.7109375" style="57" customWidth="1"/>
    <col min="3823" max="3823" width="10.5703125" style="57" customWidth="1"/>
    <col min="3824" max="3824" width="23" style="57" customWidth="1"/>
    <col min="3825" max="3825" width="8.140625" style="57" customWidth="1"/>
    <col min="3826" max="4077" width="9.140625" style="57"/>
    <col min="4078" max="4078" width="34.7109375" style="57" customWidth="1"/>
    <col min="4079" max="4079" width="10.5703125" style="57" customWidth="1"/>
    <col min="4080" max="4080" width="23" style="57" customWidth="1"/>
    <col min="4081" max="4081" width="8.140625" style="57" customWidth="1"/>
    <col min="4082" max="4333" width="9.140625" style="57"/>
    <col min="4334" max="4334" width="34.7109375" style="57" customWidth="1"/>
    <col min="4335" max="4335" width="10.5703125" style="57" customWidth="1"/>
    <col min="4336" max="4336" width="23" style="57" customWidth="1"/>
    <col min="4337" max="4337" width="8.140625" style="57" customWidth="1"/>
    <col min="4338" max="4589" width="9.140625" style="57"/>
    <col min="4590" max="4590" width="34.7109375" style="57" customWidth="1"/>
    <col min="4591" max="4591" width="10.5703125" style="57" customWidth="1"/>
    <col min="4592" max="4592" width="23" style="57" customWidth="1"/>
    <col min="4593" max="4593" width="8.140625" style="57" customWidth="1"/>
    <col min="4594" max="4845" width="9.140625" style="57"/>
    <col min="4846" max="4846" width="34.7109375" style="57" customWidth="1"/>
    <col min="4847" max="4847" width="10.5703125" style="57" customWidth="1"/>
    <col min="4848" max="4848" width="23" style="57" customWidth="1"/>
    <col min="4849" max="4849" width="8.140625" style="57" customWidth="1"/>
    <col min="4850" max="5101" width="9.140625" style="57"/>
    <col min="5102" max="5102" width="34.7109375" style="57" customWidth="1"/>
    <col min="5103" max="5103" width="10.5703125" style="57" customWidth="1"/>
    <col min="5104" max="5104" width="23" style="57" customWidth="1"/>
    <col min="5105" max="5105" width="8.140625" style="57" customWidth="1"/>
    <col min="5106" max="5357" width="9.140625" style="57"/>
    <col min="5358" max="5358" width="34.7109375" style="57" customWidth="1"/>
    <col min="5359" max="5359" width="10.5703125" style="57" customWidth="1"/>
    <col min="5360" max="5360" width="23" style="57" customWidth="1"/>
    <col min="5361" max="5361" width="8.140625" style="57" customWidth="1"/>
    <col min="5362" max="5613" width="9.140625" style="57"/>
    <col min="5614" max="5614" width="34.7109375" style="57" customWidth="1"/>
    <col min="5615" max="5615" width="10.5703125" style="57" customWidth="1"/>
    <col min="5616" max="5616" width="23" style="57" customWidth="1"/>
    <col min="5617" max="5617" width="8.140625" style="57" customWidth="1"/>
    <col min="5618" max="5869" width="9.140625" style="57"/>
    <col min="5870" max="5870" width="34.7109375" style="57" customWidth="1"/>
    <col min="5871" max="5871" width="10.5703125" style="57" customWidth="1"/>
    <col min="5872" max="5872" width="23" style="57" customWidth="1"/>
    <col min="5873" max="5873" width="8.140625" style="57" customWidth="1"/>
    <col min="5874" max="6125" width="9.140625" style="57"/>
    <col min="6126" max="6126" width="34.7109375" style="57" customWidth="1"/>
    <col min="6127" max="6127" width="10.5703125" style="57" customWidth="1"/>
    <col min="6128" max="6128" width="23" style="57" customWidth="1"/>
    <col min="6129" max="6129" width="8.140625" style="57" customWidth="1"/>
    <col min="6130" max="6381" width="9.140625" style="57"/>
    <col min="6382" max="6382" width="34.7109375" style="57" customWidth="1"/>
    <col min="6383" max="6383" width="10.5703125" style="57" customWidth="1"/>
    <col min="6384" max="6384" width="23" style="57" customWidth="1"/>
    <col min="6385" max="6385" width="8.140625" style="57" customWidth="1"/>
    <col min="6386" max="6637" width="9.140625" style="57"/>
    <col min="6638" max="6638" width="34.7109375" style="57" customWidth="1"/>
    <col min="6639" max="6639" width="10.5703125" style="57" customWidth="1"/>
    <col min="6640" max="6640" width="23" style="57" customWidth="1"/>
    <col min="6641" max="6641" width="8.140625" style="57" customWidth="1"/>
    <col min="6642" max="6893" width="9.140625" style="57"/>
    <col min="6894" max="6894" width="34.7109375" style="57" customWidth="1"/>
    <col min="6895" max="6895" width="10.5703125" style="57" customWidth="1"/>
    <col min="6896" max="6896" width="23" style="57" customWidth="1"/>
    <col min="6897" max="6897" width="8.140625" style="57" customWidth="1"/>
    <col min="6898" max="7149" width="9.140625" style="57"/>
    <col min="7150" max="7150" width="34.7109375" style="57" customWidth="1"/>
    <col min="7151" max="7151" width="10.5703125" style="57" customWidth="1"/>
    <col min="7152" max="7152" width="23" style="57" customWidth="1"/>
    <col min="7153" max="7153" width="8.140625" style="57" customWidth="1"/>
    <col min="7154" max="7405" width="9.140625" style="57"/>
    <col min="7406" max="7406" width="34.7109375" style="57" customWidth="1"/>
    <col min="7407" max="7407" width="10.5703125" style="57" customWidth="1"/>
    <col min="7408" max="7408" width="23" style="57" customWidth="1"/>
    <col min="7409" max="7409" width="8.140625" style="57" customWidth="1"/>
    <col min="7410" max="7661" width="9.140625" style="57"/>
    <col min="7662" max="7662" width="34.7109375" style="57" customWidth="1"/>
    <col min="7663" max="7663" width="10.5703125" style="57" customWidth="1"/>
    <col min="7664" max="7664" width="23" style="57" customWidth="1"/>
    <col min="7665" max="7665" width="8.140625" style="57" customWidth="1"/>
    <col min="7666" max="7917" width="9.140625" style="57"/>
    <col min="7918" max="7918" width="34.7109375" style="57" customWidth="1"/>
    <col min="7919" max="7919" width="10.5703125" style="57" customWidth="1"/>
    <col min="7920" max="7920" width="23" style="57" customWidth="1"/>
    <col min="7921" max="7921" width="8.140625" style="57" customWidth="1"/>
    <col min="7922" max="8173" width="9.140625" style="57"/>
    <col min="8174" max="8174" width="34.7109375" style="57" customWidth="1"/>
    <col min="8175" max="8175" width="10.5703125" style="57" customWidth="1"/>
    <col min="8176" max="8176" width="23" style="57" customWidth="1"/>
    <col min="8177" max="8177" width="8.140625" style="57" customWidth="1"/>
    <col min="8178" max="8429" width="9.140625" style="57"/>
    <col min="8430" max="8430" width="34.7109375" style="57" customWidth="1"/>
    <col min="8431" max="8431" width="10.5703125" style="57" customWidth="1"/>
    <col min="8432" max="8432" width="23" style="57" customWidth="1"/>
    <col min="8433" max="8433" width="8.140625" style="57" customWidth="1"/>
    <col min="8434" max="8685" width="9.140625" style="57"/>
    <col min="8686" max="8686" width="34.7109375" style="57" customWidth="1"/>
    <col min="8687" max="8687" width="10.5703125" style="57" customWidth="1"/>
    <col min="8688" max="8688" width="23" style="57" customWidth="1"/>
    <col min="8689" max="8689" width="8.140625" style="57" customWidth="1"/>
    <col min="8690" max="8941" width="9.140625" style="57"/>
    <col min="8942" max="8942" width="34.7109375" style="57" customWidth="1"/>
    <col min="8943" max="8943" width="10.5703125" style="57" customWidth="1"/>
    <col min="8944" max="8944" width="23" style="57" customWidth="1"/>
    <col min="8945" max="8945" width="8.140625" style="57" customWidth="1"/>
    <col min="8946" max="9197" width="9.140625" style="57"/>
    <col min="9198" max="9198" width="34.7109375" style="57" customWidth="1"/>
    <col min="9199" max="9199" width="10.5703125" style="57" customWidth="1"/>
    <col min="9200" max="9200" width="23" style="57" customWidth="1"/>
    <col min="9201" max="9201" width="8.140625" style="57" customWidth="1"/>
    <col min="9202" max="9453" width="9.140625" style="57"/>
    <col min="9454" max="9454" width="34.7109375" style="57" customWidth="1"/>
    <col min="9455" max="9455" width="10.5703125" style="57" customWidth="1"/>
    <col min="9456" max="9456" width="23" style="57" customWidth="1"/>
    <col min="9457" max="9457" width="8.140625" style="57" customWidth="1"/>
    <col min="9458" max="9709" width="9.140625" style="57"/>
    <col min="9710" max="9710" width="34.7109375" style="57" customWidth="1"/>
    <col min="9711" max="9711" width="10.5703125" style="57" customWidth="1"/>
    <col min="9712" max="9712" width="23" style="57" customWidth="1"/>
    <col min="9713" max="9713" width="8.140625" style="57" customWidth="1"/>
    <col min="9714" max="9965" width="9.140625" style="57"/>
    <col min="9966" max="9966" width="34.7109375" style="57" customWidth="1"/>
    <col min="9967" max="9967" width="10.5703125" style="57" customWidth="1"/>
    <col min="9968" max="9968" width="23" style="57" customWidth="1"/>
    <col min="9969" max="9969" width="8.140625" style="57" customWidth="1"/>
    <col min="9970" max="10221" width="9.140625" style="57"/>
    <col min="10222" max="10222" width="34.7109375" style="57" customWidth="1"/>
    <col min="10223" max="10223" width="10.5703125" style="57" customWidth="1"/>
    <col min="10224" max="10224" width="23" style="57" customWidth="1"/>
    <col min="10225" max="10225" width="8.140625" style="57" customWidth="1"/>
    <col min="10226" max="10477" width="9.140625" style="57"/>
    <col min="10478" max="10478" width="34.7109375" style="57" customWidth="1"/>
    <col min="10479" max="10479" width="10.5703125" style="57" customWidth="1"/>
    <col min="10480" max="10480" width="23" style="57" customWidth="1"/>
    <col min="10481" max="10481" width="8.140625" style="57" customWidth="1"/>
    <col min="10482" max="10733" width="9.140625" style="57"/>
    <col min="10734" max="10734" width="34.7109375" style="57" customWidth="1"/>
    <col min="10735" max="10735" width="10.5703125" style="57" customWidth="1"/>
    <col min="10736" max="10736" width="23" style="57" customWidth="1"/>
    <col min="10737" max="10737" width="8.140625" style="57" customWidth="1"/>
    <col min="10738" max="10989" width="9.140625" style="57"/>
    <col min="10990" max="10990" width="34.7109375" style="57" customWidth="1"/>
    <col min="10991" max="10991" width="10.5703125" style="57" customWidth="1"/>
    <col min="10992" max="10992" width="23" style="57" customWidth="1"/>
    <col min="10993" max="10993" width="8.140625" style="57" customWidth="1"/>
    <col min="10994" max="11245" width="9.140625" style="57"/>
    <col min="11246" max="11246" width="34.7109375" style="57" customWidth="1"/>
    <col min="11247" max="11247" width="10.5703125" style="57" customWidth="1"/>
    <col min="11248" max="11248" width="23" style="57" customWidth="1"/>
    <col min="11249" max="11249" width="8.140625" style="57" customWidth="1"/>
    <col min="11250" max="11501" width="9.140625" style="57"/>
    <col min="11502" max="11502" width="34.7109375" style="57" customWidth="1"/>
    <col min="11503" max="11503" width="10.5703125" style="57" customWidth="1"/>
    <col min="11504" max="11504" width="23" style="57" customWidth="1"/>
    <col min="11505" max="11505" width="8.140625" style="57" customWidth="1"/>
    <col min="11506" max="11757" width="9.140625" style="57"/>
    <col min="11758" max="11758" width="34.7109375" style="57" customWidth="1"/>
    <col min="11759" max="11759" width="10.5703125" style="57" customWidth="1"/>
    <col min="11760" max="11760" width="23" style="57" customWidth="1"/>
    <col min="11761" max="11761" width="8.140625" style="57" customWidth="1"/>
    <col min="11762" max="12013" width="9.140625" style="57"/>
    <col min="12014" max="12014" width="34.7109375" style="57" customWidth="1"/>
    <col min="12015" max="12015" width="10.5703125" style="57" customWidth="1"/>
    <col min="12016" max="12016" width="23" style="57" customWidth="1"/>
    <col min="12017" max="12017" width="8.140625" style="57" customWidth="1"/>
    <col min="12018" max="12269" width="9.140625" style="57"/>
    <col min="12270" max="12270" width="34.7109375" style="57" customWidth="1"/>
    <col min="12271" max="12271" width="10.5703125" style="57" customWidth="1"/>
    <col min="12272" max="12272" width="23" style="57" customWidth="1"/>
    <col min="12273" max="12273" width="8.140625" style="57" customWidth="1"/>
    <col min="12274" max="12525" width="9.140625" style="57"/>
    <col min="12526" max="12526" width="34.7109375" style="57" customWidth="1"/>
    <col min="12527" max="12527" width="10.5703125" style="57" customWidth="1"/>
    <col min="12528" max="12528" width="23" style="57" customWidth="1"/>
    <col min="12529" max="12529" width="8.140625" style="57" customWidth="1"/>
    <col min="12530" max="12781" width="9.140625" style="57"/>
    <col min="12782" max="12782" width="34.7109375" style="57" customWidth="1"/>
    <col min="12783" max="12783" width="10.5703125" style="57" customWidth="1"/>
    <col min="12784" max="12784" width="23" style="57" customWidth="1"/>
    <col min="12785" max="12785" width="8.140625" style="57" customWidth="1"/>
    <col min="12786" max="13037" width="9.140625" style="57"/>
    <col min="13038" max="13038" width="34.7109375" style="57" customWidth="1"/>
    <col min="13039" max="13039" width="10.5703125" style="57" customWidth="1"/>
    <col min="13040" max="13040" width="23" style="57" customWidth="1"/>
    <col min="13041" max="13041" width="8.140625" style="57" customWidth="1"/>
    <col min="13042" max="13293" width="9.140625" style="57"/>
    <col min="13294" max="13294" width="34.7109375" style="57" customWidth="1"/>
    <col min="13295" max="13295" width="10.5703125" style="57" customWidth="1"/>
    <col min="13296" max="13296" width="23" style="57" customWidth="1"/>
    <col min="13297" max="13297" width="8.140625" style="57" customWidth="1"/>
    <col min="13298" max="13549" width="9.140625" style="57"/>
    <col min="13550" max="13550" width="34.7109375" style="57" customWidth="1"/>
    <col min="13551" max="13551" width="10.5703125" style="57" customWidth="1"/>
    <col min="13552" max="13552" width="23" style="57" customWidth="1"/>
    <col min="13553" max="13553" width="8.140625" style="57" customWidth="1"/>
    <col min="13554" max="13805" width="9.140625" style="57"/>
    <col min="13806" max="13806" width="34.7109375" style="57" customWidth="1"/>
    <col min="13807" max="13807" width="10.5703125" style="57" customWidth="1"/>
    <col min="13808" max="13808" width="23" style="57" customWidth="1"/>
    <col min="13809" max="13809" width="8.140625" style="57" customWidth="1"/>
    <col min="13810" max="14061" width="9.140625" style="57"/>
    <col min="14062" max="14062" width="34.7109375" style="57" customWidth="1"/>
    <col min="14063" max="14063" width="10.5703125" style="57" customWidth="1"/>
    <col min="14064" max="14064" width="23" style="57" customWidth="1"/>
    <col min="14065" max="14065" width="8.140625" style="57" customWidth="1"/>
    <col min="14066" max="14317" width="9.140625" style="57"/>
    <col min="14318" max="14318" width="34.7109375" style="57" customWidth="1"/>
    <col min="14319" max="14319" width="10.5703125" style="57" customWidth="1"/>
    <col min="14320" max="14320" width="23" style="57" customWidth="1"/>
    <col min="14321" max="14321" width="8.140625" style="57" customWidth="1"/>
    <col min="14322" max="14573" width="9.140625" style="57"/>
    <col min="14574" max="14574" width="34.7109375" style="57" customWidth="1"/>
    <col min="14575" max="14575" width="10.5703125" style="57" customWidth="1"/>
    <col min="14576" max="14576" width="23" style="57" customWidth="1"/>
    <col min="14577" max="14577" width="8.140625" style="57" customWidth="1"/>
    <col min="14578" max="14829" width="9.140625" style="57"/>
    <col min="14830" max="14830" width="34.7109375" style="57" customWidth="1"/>
    <col min="14831" max="14831" width="10.5703125" style="57" customWidth="1"/>
    <col min="14832" max="14832" width="23" style="57" customWidth="1"/>
    <col min="14833" max="14833" width="8.140625" style="57" customWidth="1"/>
    <col min="14834" max="15085" width="9.140625" style="57"/>
    <col min="15086" max="15086" width="34.7109375" style="57" customWidth="1"/>
    <col min="15087" max="15087" width="10.5703125" style="57" customWidth="1"/>
    <col min="15088" max="15088" width="23" style="57" customWidth="1"/>
    <col min="15089" max="15089" width="8.140625" style="57" customWidth="1"/>
    <col min="15090" max="15341" width="9.140625" style="57"/>
    <col min="15342" max="15342" width="34.7109375" style="57" customWidth="1"/>
    <col min="15343" max="15343" width="10.5703125" style="57" customWidth="1"/>
    <col min="15344" max="15344" width="23" style="57" customWidth="1"/>
    <col min="15345" max="15345" width="8.140625" style="57" customWidth="1"/>
    <col min="15346" max="15597" width="9.140625" style="57"/>
    <col min="15598" max="15598" width="34.7109375" style="57" customWidth="1"/>
    <col min="15599" max="15599" width="10.5703125" style="57" customWidth="1"/>
    <col min="15600" max="15600" width="23" style="57" customWidth="1"/>
    <col min="15601" max="15601" width="8.140625" style="57" customWidth="1"/>
    <col min="15602" max="15853" width="9.140625" style="57"/>
    <col min="15854" max="15854" width="34.7109375" style="57" customWidth="1"/>
    <col min="15855" max="15855" width="10.5703125" style="57" customWidth="1"/>
    <col min="15856" max="15856" width="23" style="57" customWidth="1"/>
    <col min="15857" max="15857" width="8.140625" style="57" customWidth="1"/>
    <col min="15858" max="16109" width="9.140625" style="57"/>
    <col min="16110" max="16110" width="34.7109375" style="57" customWidth="1"/>
    <col min="16111" max="16111" width="10.5703125" style="57" customWidth="1"/>
    <col min="16112" max="16112" width="23" style="57" customWidth="1"/>
    <col min="16113" max="16113" width="8.140625" style="57" customWidth="1"/>
    <col min="16114" max="16384" width="9.140625" style="57"/>
  </cols>
  <sheetData>
    <row r="1" spans="1:5" ht="25.5">
      <c r="A1" s="367" t="s">
        <v>85</v>
      </c>
      <c r="B1" s="367"/>
      <c r="C1" s="367"/>
      <c r="D1" s="367"/>
      <c r="E1" s="367"/>
    </row>
    <row r="2" spans="1:5" ht="12.75" customHeight="1">
      <c r="A2" s="368" t="s">
        <v>54</v>
      </c>
      <c r="B2" s="368"/>
      <c r="C2" s="368"/>
      <c r="D2" s="368"/>
      <c r="E2" s="368"/>
    </row>
    <row r="3" spans="1:5" ht="12.75" customHeight="1">
      <c r="A3" s="368" t="s">
        <v>133</v>
      </c>
      <c r="B3" s="368"/>
      <c r="C3" s="368"/>
      <c r="D3" s="368"/>
      <c r="E3" s="368"/>
    </row>
    <row r="4" spans="1:5" ht="12.75" customHeight="1">
      <c r="A4" s="94"/>
      <c r="B4" s="94"/>
      <c r="C4" s="141"/>
      <c r="D4" s="94"/>
      <c r="E4" s="94"/>
    </row>
    <row r="5" spans="1:5" ht="12.75" customHeight="1">
      <c r="A5" s="90" t="s">
        <v>77</v>
      </c>
      <c r="B5" s="94"/>
      <c r="C5" s="141"/>
      <c r="D5" s="94"/>
      <c r="E5" s="94"/>
    </row>
    <row r="6" spans="1:5">
      <c r="A6" s="54"/>
      <c r="B6" s="55"/>
      <c r="C6" s="55"/>
      <c r="D6" s="56"/>
      <c r="E6" s="55"/>
    </row>
    <row r="7" spans="1:5" s="53" customFormat="1" ht="26.25">
      <c r="A7" s="371" t="s">
        <v>87</v>
      </c>
      <c r="B7" s="371"/>
      <c r="C7" s="371"/>
      <c r="D7" s="371"/>
      <c r="E7" s="371"/>
    </row>
    <row r="8" spans="1:5" s="68" customFormat="1" ht="12">
      <c r="A8" s="143"/>
      <c r="B8" s="142"/>
      <c r="C8" s="142"/>
      <c r="D8" s="142"/>
      <c r="E8" s="142"/>
    </row>
    <row r="9" spans="1:5" s="68" customFormat="1" ht="24">
      <c r="A9" s="237" t="s">
        <v>47</v>
      </c>
      <c r="B9" s="238" t="s">
        <v>50</v>
      </c>
      <c r="C9" s="238" t="s">
        <v>159</v>
      </c>
      <c r="D9" s="238" t="s">
        <v>51</v>
      </c>
      <c r="E9" s="238" t="s">
        <v>76</v>
      </c>
    </row>
    <row r="10" spans="1:5" s="68" customFormat="1" ht="18">
      <c r="A10" s="385" t="s">
        <v>930</v>
      </c>
      <c r="B10" s="386"/>
      <c r="C10" s="386"/>
      <c r="D10" s="386"/>
      <c r="E10" s="387"/>
    </row>
    <row r="11" spans="1:5" s="68" customFormat="1" ht="17.25">
      <c r="A11" s="388" t="s">
        <v>915</v>
      </c>
      <c r="B11" s="389">
        <v>182</v>
      </c>
      <c r="C11" s="390" t="s">
        <v>161</v>
      </c>
      <c r="D11" s="391"/>
      <c r="E11" s="391">
        <f>D11*B11</f>
        <v>0</v>
      </c>
    </row>
    <row r="12" spans="1:5" s="68" customFormat="1" ht="17.25">
      <c r="A12" s="392" t="s">
        <v>916</v>
      </c>
      <c r="B12" s="389">
        <v>182</v>
      </c>
      <c r="C12" s="390" t="s">
        <v>161</v>
      </c>
      <c r="D12" s="393"/>
      <c r="E12" s="391">
        <f t="shared" ref="E12:E25" si="0">D12*B12</f>
        <v>0</v>
      </c>
    </row>
    <row r="13" spans="1:5" s="68" customFormat="1" ht="34.5">
      <c r="A13" s="392" t="s">
        <v>917</v>
      </c>
      <c r="B13" s="389">
        <v>182</v>
      </c>
      <c r="C13" s="390" t="s">
        <v>161</v>
      </c>
      <c r="D13" s="393"/>
      <c r="E13" s="391">
        <f t="shared" si="0"/>
        <v>0</v>
      </c>
    </row>
    <row r="14" spans="1:5" s="68" customFormat="1" ht="17.25">
      <c r="A14" s="392" t="s">
        <v>918</v>
      </c>
      <c r="B14" s="389">
        <v>182</v>
      </c>
      <c r="C14" s="390" t="s">
        <v>161</v>
      </c>
      <c r="D14" s="393"/>
      <c r="E14" s="391">
        <f t="shared" si="0"/>
        <v>0</v>
      </c>
    </row>
    <row r="15" spans="1:5" s="68" customFormat="1" ht="17.25">
      <c r="A15" s="392" t="s">
        <v>919</v>
      </c>
      <c r="B15" s="389">
        <v>182</v>
      </c>
      <c r="C15" s="390" t="s">
        <v>161</v>
      </c>
      <c r="D15" s="393"/>
      <c r="E15" s="391">
        <f t="shared" si="0"/>
        <v>0</v>
      </c>
    </row>
    <row r="16" spans="1:5" s="68" customFormat="1" ht="17.25">
      <c r="A16" s="394" t="s">
        <v>920</v>
      </c>
      <c r="B16" s="395">
        <v>1200</v>
      </c>
      <c r="C16" s="396" t="s">
        <v>73</v>
      </c>
      <c r="D16" s="396"/>
      <c r="E16" s="397">
        <f t="shared" si="0"/>
        <v>0</v>
      </c>
    </row>
    <row r="17" spans="1:5" s="68" customFormat="1" ht="17.25">
      <c r="A17" s="394" t="s">
        <v>921</v>
      </c>
      <c r="B17" s="395">
        <v>1150</v>
      </c>
      <c r="C17" s="396" t="s">
        <v>73</v>
      </c>
      <c r="D17" s="396"/>
      <c r="E17" s="397">
        <f t="shared" si="0"/>
        <v>0</v>
      </c>
    </row>
    <row r="18" spans="1:5" s="68" customFormat="1" ht="17.25">
      <c r="A18" s="394" t="s">
        <v>922</v>
      </c>
      <c r="B18" s="395">
        <v>1000</v>
      </c>
      <c r="C18" s="396" t="s">
        <v>73</v>
      </c>
      <c r="D18" s="396"/>
      <c r="E18" s="397">
        <f t="shared" si="0"/>
        <v>0</v>
      </c>
    </row>
    <row r="19" spans="1:5" s="68" customFormat="1" ht="17.25">
      <c r="A19" s="394" t="s">
        <v>923</v>
      </c>
      <c r="B19" s="395">
        <v>1000</v>
      </c>
      <c r="C19" s="396" t="s">
        <v>73</v>
      </c>
      <c r="D19" s="396"/>
      <c r="E19" s="397">
        <f t="shared" si="0"/>
        <v>0</v>
      </c>
    </row>
    <row r="20" spans="1:5" s="68" customFormat="1" ht="17.25">
      <c r="A20" s="394" t="s">
        <v>924</v>
      </c>
      <c r="B20" s="398">
        <v>1250</v>
      </c>
      <c r="C20" s="396" t="s">
        <v>73</v>
      </c>
      <c r="D20" s="396"/>
      <c r="E20" s="397">
        <f t="shared" si="0"/>
        <v>0</v>
      </c>
    </row>
    <row r="21" spans="1:5" s="68" customFormat="1" ht="17.25">
      <c r="A21" s="392" t="s">
        <v>925</v>
      </c>
      <c r="B21" s="399">
        <v>160</v>
      </c>
      <c r="C21" s="393" t="s">
        <v>161</v>
      </c>
      <c r="D21" s="393"/>
      <c r="E21" s="391">
        <f t="shared" si="0"/>
        <v>0</v>
      </c>
    </row>
    <row r="22" spans="1:5" s="68" customFormat="1" ht="17.25">
      <c r="A22" s="392" t="s">
        <v>926</v>
      </c>
      <c r="B22" s="399">
        <v>160</v>
      </c>
      <c r="C22" s="393" t="s">
        <v>161</v>
      </c>
      <c r="D22" s="393"/>
      <c r="E22" s="391">
        <f t="shared" si="0"/>
        <v>0</v>
      </c>
    </row>
    <row r="23" spans="1:5" s="68" customFormat="1" ht="17.25">
      <c r="A23" s="392" t="s">
        <v>927</v>
      </c>
      <c r="B23" s="399">
        <v>160</v>
      </c>
      <c r="C23" s="393" t="s">
        <v>161</v>
      </c>
      <c r="D23" s="393"/>
      <c r="E23" s="391">
        <f t="shared" si="0"/>
        <v>0</v>
      </c>
    </row>
    <row r="24" spans="1:5" s="68" customFormat="1" ht="17.25">
      <c r="A24" s="392" t="s">
        <v>928</v>
      </c>
      <c r="B24" s="399">
        <v>160</v>
      </c>
      <c r="C24" s="393" t="s">
        <v>161</v>
      </c>
      <c r="D24" s="393"/>
      <c r="E24" s="391">
        <f t="shared" si="0"/>
        <v>0</v>
      </c>
    </row>
    <row r="25" spans="1:5" s="68" customFormat="1" ht="17.25">
      <c r="A25" s="392" t="s">
        <v>929</v>
      </c>
      <c r="B25" s="399">
        <v>160</v>
      </c>
      <c r="C25" s="393" t="s">
        <v>161</v>
      </c>
      <c r="D25" s="393"/>
      <c r="E25" s="391">
        <f t="shared" si="0"/>
        <v>0</v>
      </c>
    </row>
    <row r="26" spans="1:5" s="68" customFormat="1" thickBot="1">
      <c r="A26" s="382" t="s">
        <v>773</v>
      </c>
      <c r="B26" s="383"/>
      <c r="C26" s="383"/>
      <c r="D26" s="383"/>
      <c r="E26" s="384"/>
    </row>
    <row r="27" spans="1:5" s="68" customFormat="1" ht="30">
      <c r="A27" s="247" t="s">
        <v>760</v>
      </c>
      <c r="B27" s="248">
        <v>305</v>
      </c>
      <c r="C27" s="249" t="s">
        <v>161</v>
      </c>
      <c r="D27" s="250"/>
      <c r="E27" s="251">
        <f>B27*D27</f>
        <v>0</v>
      </c>
    </row>
    <row r="28" spans="1:5" s="68" customFormat="1" ht="16.5">
      <c r="A28" s="252" t="s">
        <v>761</v>
      </c>
      <c r="B28" s="253">
        <v>500</v>
      </c>
      <c r="C28" s="254" t="s">
        <v>161</v>
      </c>
      <c r="D28" s="255"/>
      <c r="E28" s="256">
        <f t="shared" ref="E28:E36" si="1">B28*D28</f>
        <v>0</v>
      </c>
    </row>
    <row r="29" spans="1:5" s="68" customFormat="1" ht="30">
      <c r="A29" s="252" t="s">
        <v>762</v>
      </c>
      <c r="B29" s="253">
        <v>500</v>
      </c>
      <c r="C29" s="254" t="s">
        <v>161</v>
      </c>
      <c r="D29" s="255"/>
      <c r="E29" s="256">
        <f t="shared" si="1"/>
        <v>0</v>
      </c>
    </row>
    <row r="30" spans="1:5" s="68" customFormat="1" ht="16.5">
      <c r="A30" s="252" t="s">
        <v>763</v>
      </c>
      <c r="B30" s="253">
        <v>500</v>
      </c>
      <c r="C30" s="254" t="s">
        <v>161</v>
      </c>
      <c r="D30" s="255"/>
      <c r="E30" s="256">
        <f t="shared" si="1"/>
        <v>0</v>
      </c>
    </row>
    <row r="31" spans="1:5" s="68" customFormat="1" ht="30">
      <c r="A31" s="252" t="s">
        <v>764</v>
      </c>
      <c r="B31" s="253">
        <v>500</v>
      </c>
      <c r="C31" s="254" t="s">
        <v>161</v>
      </c>
      <c r="D31" s="255"/>
      <c r="E31" s="256">
        <f t="shared" si="1"/>
        <v>0</v>
      </c>
    </row>
    <row r="32" spans="1:5" s="68" customFormat="1" ht="16.5">
      <c r="A32" s="252" t="s">
        <v>765</v>
      </c>
      <c r="B32" s="253">
        <v>295</v>
      </c>
      <c r="C32" s="254" t="s">
        <v>161</v>
      </c>
      <c r="D32" s="255"/>
      <c r="E32" s="256">
        <f t="shared" si="1"/>
        <v>0</v>
      </c>
    </row>
    <row r="33" spans="1:5" s="68" customFormat="1" ht="16.5">
      <c r="A33" s="252" t="s">
        <v>766</v>
      </c>
      <c r="B33" s="253">
        <v>95</v>
      </c>
      <c r="C33" s="254" t="s">
        <v>161</v>
      </c>
      <c r="D33" s="255"/>
      <c r="E33" s="256">
        <f t="shared" si="1"/>
        <v>0</v>
      </c>
    </row>
    <row r="34" spans="1:5" s="68" customFormat="1" ht="30">
      <c r="A34" s="252" t="s">
        <v>767</v>
      </c>
      <c r="B34" s="253">
        <v>295</v>
      </c>
      <c r="C34" s="254" t="s">
        <v>161</v>
      </c>
      <c r="D34" s="255"/>
      <c r="E34" s="256">
        <f t="shared" si="1"/>
        <v>0</v>
      </c>
    </row>
    <row r="35" spans="1:5" s="68" customFormat="1" ht="30">
      <c r="A35" s="252" t="s">
        <v>768</v>
      </c>
      <c r="B35" s="253">
        <v>295</v>
      </c>
      <c r="C35" s="254" t="s">
        <v>161</v>
      </c>
      <c r="D35" s="255"/>
      <c r="E35" s="256">
        <f t="shared" si="1"/>
        <v>0</v>
      </c>
    </row>
    <row r="36" spans="1:5" s="68" customFormat="1" ht="30">
      <c r="A36" s="252" t="s">
        <v>769</v>
      </c>
      <c r="B36" s="253">
        <v>295</v>
      </c>
      <c r="C36" s="254" t="s">
        <v>161</v>
      </c>
      <c r="D36" s="255"/>
      <c r="E36" s="256">
        <f t="shared" si="1"/>
        <v>0</v>
      </c>
    </row>
    <row r="37" spans="1:5" s="68" customFormat="1" ht="30">
      <c r="A37" s="252" t="s">
        <v>770</v>
      </c>
      <c r="B37" s="253">
        <v>125</v>
      </c>
      <c r="C37" s="254" t="s">
        <v>161</v>
      </c>
      <c r="D37" s="255"/>
      <c r="E37" s="256">
        <f t="shared" ref="E37:E40" si="2">B37*D37</f>
        <v>0</v>
      </c>
    </row>
    <row r="38" spans="1:5" s="68" customFormat="1" ht="30">
      <c r="A38" s="252" t="s">
        <v>771</v>
      </c>
      <c r="B38" s="253">
        <v>125</v>
      </c>
      <c r="C38" s="254" t="s">
        <v>161</v>
      </c>
      <c r="D38" s="255"/>
      <c r="E38" s="256">
        <f t="shared" si="2"/>
        <v>0</v>
      </c>
    </row>
    <row r="39" spans="1:5" s="68" customFormat="1" ht="16.5">
      <c r="A39" s="257" t="s">
        <v>797</v>
      </c>
      <c r="B39" s="253">
        <v>180</v>
      </c>
      <c r="C39" s="254" t="s">
        <v>161</v>
      </c>
      <c r="D39" s="255"/>
      <c r="E39" s="256">
        <f t="shared" si="2"/>
        <v>0</v>
      </c>
    </row>
    <row r="40" spans="1:5" s="68" customFormat="1" ht="17.25" thickBot="1">
      <c r="A40" s="257" t="s">
        <v>798</v>
      </c>
      <c r="B40" s="253">
        <v>180</v>
      </c>
      <c r="C40" s="254" t="s">
        <v>161</v>
      </c>
      <c r="D40" s="255"/>
      <c r="E40" s="256">
        <f t="shared" si="2"/>
        <v>0</v>
      </c>
    </row>
    <row r="41" spans="1:5" s="68" customFormat="1" ht="16.5" customHeight="1" thickBot="1">
      <c r="A41" s="373" t="s">
        <v>772</v>
      </c>
      <c r="B41" s="374"/>
      <c r="C41" s="374"/>
      <c r="D41" s="374"/>
      <c r="E41" s="375"/>
    </row>
    <row r="42" spans="1:5" s="68" customFormat="1" ht="16.5">
      <c r="A42" s="232" t="s">
        <v>160</v>
      </c>
      <c r="B42" s="233">
        <v>238.24716300000003</v>
      </c>
      <c r="C42" s="234" t="s">
        <v>161</v>
      </c>
      <c r="D42" s="235"/>
      <c r="E42" s="236">
        <f>B42*D42</f>
        <v>0</v>
      </c>
    </row>
    <row r="43" spans="1:5" s="68" customFormat="1" ht="16.5">
      <c r="A43" s="147" t="s">
        <v>162</v>
      </c>
      <c r="B43" s="127">
        <v>197.73600000000002</v>
      </c>
      <c r="C43" s="148" t="s">
        <v>161</v>
      </c>
      <c r="D43" s="119"/>
      <c r="E43" s="151">
        <f t="shared" ref="E43:E73" si="3">B43*D43</f>
        <v>0</v>
      </c>
    </row>
    <row r="44" spans="1:5" s="68" customFormat="1" ht="33">
      <c r="A44" s="147" t="s">
        <v>163</v>
      </c>
      <c r="B44" s="127">
        <v>186.86052000000004</v>
      </c>
      <c r="C44" s="148" t="s">
        <v>161</v>
      </c>
      <c r="D44" s="119"/>
      <c r="E44" s="151">
        <f t="shared" si="3"/>
        <v>0</v>
      </c>
    </row>
    <row r="45" spans="1:5" s="68" customFormat="1" ht="16.5">
      <c r="A45" s="147" t="s">
        <v>164</v>
      </c>
      <c r="B45" s="127">
        <v>197.73600000000002</v>
      </c>
      <c r="C45" s="148" t="s">
        <v>161</v>
      </c>
      <c r="D45" s="119"/>
      <c r="E45" s="151">
        <f t="shared" si="3"/>
        <v>0</v>
      </c>
    </row>
    <row r="46" spans="1:5" s="68" customFormat="1" ht="16.5">
      <c r="A46" s="147" t="s">
        <v>165</v>
      </c>
      <c r="B46" s="127">
        <v>183.74617800000004</v>
      </c>
      <c r="C46" s="148" t="s">
        <v>161</v>
      </c>
      <c r="D46" s="119"/>
      <c r="E46" s="151">
        <f t="shared" si="3"/>
        <v>0</v>
      </c>
    </row>
    <row r="47" spans="1:5" s="68" customFormat="1" ht="33">
      <c r="A47" s="147" t="s">
        <v>166</v>
      </c>
      <c r="B47" s="127">
        <v>88.758747000000014</v>
      </c>
      <c r="C47" s="148" t="s">
        <v>161</v>
      </c>
      <c r="D47" s="119"/>
      <c r="E47" s="151">
        <f t="shared" si="3"/>
        <v>0</v>
      </c>
    </row>
    <row r="48" spans="1:5" s="68" customFormat="1" ht="16.5">
      <c r="A48" s="147" t="s">
        <v>167</v>
      </c>
      <c r="B48" s="127">
        <v>341.0204490000001</v>
      </c>
      <c r="C48" s="148" t="s">
        <v>73</v>
      </c>
      <c r="D48" s="119"/>
      <c r="E48" s="151">
        <f t="shared" si="3"/>
        <v>0</v>
      </c>
    </row>
    <row r="49" spans="1:5" s="68" customFormat="1" ht="16.5">
      <c r="A49" s="147" t="s">
        <v>168</v>
      </c>
      <c r="B49" s="127">
        <v>88.758747000000014</v>
      </c>
      <c r="C49" s="148" t="s">
        <v>161</v>
      </c>
      <c r="D49" s="119"/>
      <c r="E49" s="151">
        <f t="shared" si="3"/>
        <v>0</v>
      </c>
    </row>
    <row r="50" spans="1:5" s="68" customFormat="1" ht="16.5">
      <c r="A50" s="147" t="s">
        <v>169</v>
      </c>
      <c r="B50" s="127">
        <v>186.86052000000004</v>
      </c>
      <c r="C50" s="148" t="s">
        <v>161</v>
      </c>
      <c r="D50" s="119"/>
      <c r="E50" s="151">
        <f t="shared" si="3"/>
        <v>0</v>
      </c>
    </row>
    <row r="51" spans="1:5" s="68" customFormat="1" ht="16.5">
      <c r="A51" s="147" t="s">
        <v>170</v>
      </c>
      <c r="B51" s="127">
        <v>186.86052000000004</v>
      </c>
      <c r="C51" s="148" t="s">
        <v>161</v>
      </c>
      <c r="D51" s="119"/>
      <c r="E51" s="151">
        <f t="shared" si="3"/>
        <v>0</v>
      </c>
    </row>
    <row r="52" spans="1:5" s="68" customFormat="1" ht="16.5">
      <c r="A52" s="147" t="s">
        <v>171</v>
      </c>
      <c r="B52" s="127">
        <v>188.41769100000002</v>
      </c>
      <c r="C52" s="148" t="s">
        <v>161</v>
      </c>
      <c r="D52" s="119"/>
      <c r="E52" s="151">
        <f t="shared" si="3"/>
        <v>0</v>
      </c>
    </row>
    <row r="53" spans="1:5" s="68" customFormat="1" ht="16.5">
      <c r="A53" s="147" t="s">
        <v>172</v>
      </c>
      <c r="B53" s="127">
        <v>214.88959800000001</v>
      </c>
      <c r="C53" s="148" t="s">
        <v>161</v>
      </c>
      <c r="D53" s="119"/>
      <c r="E53" s="151">
        <f t="shared" si="3"/>
        <v>0</v>
      </c>
    </row>
    <row r="54" spans="1:5" s="68" customFormat="1" ht="33">
      <c r="A54" s="147" t="s">
        <v>173</v>
      </c>
      <c r="B54" s="127">
        <v>207.10374300000004</v>
      </c>
      <c r="C54" s="148" t="s">
        <v>161</v>
      </c>
      <c r="D54" s="119"/>
      <c r="E54" s="151">
        <f t="shared" si="3"/>
        <v>0</v>
      </c>
    </row>
    <row r="55" spans="1:5" s="68" customFormat="1" ht="16.5">
      <c r="A55" s="147" t="s">
        <v>174</v>
      </c>
      <c r="B55" s="127">
        <v>189.97486200000003</v>
      </c>
      <c r="C55" s="148" t="s">
        <v>161</v>
      </c>
      <c r="D55" s="119"/>
      <c r="E55" s="151">
        <f t="shared" si="3"/>
        <v>0</v>
      </c>
    </row>
    <row r="56" spans="1:5" s="68" customFormat="1" ht="16.5">
      <c r="A56" s="147" t="s">
        <v>175</v>
      </c>
      <c r="B56" s="127">
        <v>206.72400000000002</v>
      </c>
      <c r="C56" s="148" t="s">
        <v>161</v>
      </c>
      <c r="D56" s="119"/>
      <c r="E56" s="151">
        <f t="shared" si="3"/>
        <v>0</v>
      </c>
    </row>
    <row r="57" spans="1:5" s="68" customFormat="1" ht="33">
      <c r="A57" s="147" t="s">
        <v>176</v>
      </c>
      <c r="B57" s="127">
        <v>88.758747000000014</v>
      </c>
      <c r="C57" s="148" t="s">
        <v>161</v>
      </c>
      <c r="D57" s="119"/>
      <c r="E57" s="151">
        <f t="shared" si="3"/>
        <v>0</v>
      </c>
    </row>
    <row r="58" spans="1:5" s="68" customFormat="1" ht="16.5">
      <c r="A58" s="147" t="s">
        <v>177</v>
      </c>
      <c r="B58" s="127">
        <v>88.758747000000014</v>
      </c>
      <c r="C58" s="148" t="s">
        <v>161</v>
      </c>
      <c r="D58" s="119"/>
      <c r="E58" s="151">
        <f t="shared" si="3"/>
        <v>0</v>
      </c>
    </row>
    <row r="59" spans="1:5" s="68" customFormat="1" ht="33">
      <c r="A59" s="147" t="s">
        <v>178</v>
      </c>
      <c r="B59" s="127">
        <v>246.10000000000002</v>
      </c>
      <c r="C59" s="148" t="s">
        <v>161</v>
      </c>
      <c r="D59" s="119"/>
      <c r="E59" s="151">
        <f t="shared" si="3"/>
        <v>0</v>
      </c>
    </row>
    <row r="60" spans="1:5" s="68" customFormat="1" ht="33">
      <c r="A60" s="147" t="s">
        <v>179</v>
      </c>
      <c r="B60" s="127">
        <v>246.10000000000002</v>
      </c>
      <c r="C60" s="148" t="s">
        <v>161</v>
      </c>
      <c r="D60" s="119"/>
      <c r="E60" s="151">
        <f t="shared" si="3"/>
        <v>0</v>
      </c>
    </row>
    <row r="61" spans="1:5" s="68" customFormat="1" ht="16.5">
      <c r="A61" s="147" t="s">
        <v>180</v>
      </c>
      <c r="B61" s="127">
        <v>87.201576000000031</v>
      </c>
      <c r="C61" s="148" t="s">
        <v>161</v>
      </c>
      <c r="D61" s="119"/>
      <c r="E61" s="151">
        <f t="shared" si="3"/>
        <v>0</v>
      </c>
    </row>
    <row r="62" spans="1:5" s="68" customFormat="1" ht="33">
      <c r="A62" s="147" t="s">
        <v>181</v>
      </c>
      <c r="B62" s="127">
        <v>238.24716300000003</v>
      </c>
      <c r="C62" s="148" t="s">
        <v>161</v>
      </c>
      <c r="D62" s="119"/>
      <c r="E62" s="151">
        <f t="shared" si="3"/>
        <v>0</v>
      </c>
    </row>
    <row r="63" spans="1:5" s="68" customFormat="1" ht="33">
      <c r="A63" s="147" t="s">
        <v>888</v>
      </c>
      <c r="B63" s="127">
        <v>197.95000000000002</v>
      </c>
      <c r="C63" s="148" t="s">
        <v>161</v>
      </c>
      <c r="D63" s="119"/>
      <c r="E63" s="151">
        <f t="shared" si="3"/>
        <v>0</v>
      </c>
    </row>
    <row r="64" spans="1:5" s="68" customFormat="1" ht="33">
      <c r="A64" s="147" t="s">
        <v>182</v>
      </c>
      <c r="B64" s="127">
        <v>90.315918000000011</v>
      </c>
      <c r="C64" s="148" t="s">
        <v>161</v>
      </c>
      <c r="D64" s="119"/>
      <c r="E64" s="151">
        <f t="shared" si="3"/>
        <v>0</v>
      </c>
    </row>
    <row r="65" spans="1:5" s="68" customFormat="1" ht="33">
      <c r="A65" s="147" t="s">
        <v>183</v>
      </c>
      <c r="B65" s="127">
        <v>185.30334900000003</v>
      </c>
      <c r="C65" s="148" t="s">
        <v>161</v>
      </c>
      <c r="D65" s="119"/>
      <c r="E65" s="151">
        <f t="shared" si="3"/>
        <v>0</v>
      </c>
    </row>
    <row r="66" spans="1:5" s="68" customFormat="1" ht="33">
      <c r="A66" s="147" t="s">
        <v>184</v>
      </c>
      <c r="B66" s="127">
        <v>88.758747000000014</v>
      </c>
      <c r="C66" s="148" t="s">
        <v>161</v>
      </c>
      <c r="D66" s="119"/>
      <c r="E66" s="151">
        <f t="shared" si="3"/>
        <v>0</v>
      </c>
    </row>
    <row r="67" spans="1:5" s="68" customFormat="1" ht="33">
      <c r="A67" s="147" t="s">
        <v>185</v>
      </c>
      <c r="B67" s="127">
        <v>82.530063000000013</v>
      </c>
      <c r="C67" s="148" t="s">
        <v>161</v>
      </c>
      <c r="D67" s="119"/>
      <c r="E67" s="151">
        <f t="shared" si="3"/>
        <v>0</v>
      </c>
    </row>
    <row r="68" spans="1:5" s="68" customFormat="1" ht="33">
      <c r="A68" s="147" t="s">
        <v>186</v>
      </c>
      <c r="B68" s="127">
        <v>82.530063000000013</v>
      </c>
      <c r="C68" s="148" t="s">
        <v>161</v>
      </c>
      <c r="D68" s="119"/>
      <c r="E68" s="151">
        <f t="shared" si="3"/>
        <v>0</v>
      </c>
    </row>
    <row r="69" spans="1:5" s="68" customFormat="1" ht="33">
      <c r="A69" s="147" t="s">
        <v>187</v>
      </c>
      <c r="B69" s="127">
        <v>90.315918000000011</v>
      </c>
      <c r="C69" s="148" t="s">
        <v>161</v>
      </c>
      <c r="D69" s="119"/>
      <c r="E69" s="151">
        <f t="shared" si="3"/>
        <v>0</v>
      </c>
    </row>
    <row r="70" spans="1:5" s="68" customFormat="1" ht="33">
      <c r="A70" s="147" t="s">
        <v>188</v>
      </c>
      <c r="B70" s="127">
        <v>82.530063000000013</v>
      </c>
      <c r="C70" s="148" t="s">
        <v>161</v>
      </c>
      <c r="D70" s="119"/>
      <c r="E70" s="151">
        <f t="shared" si="3"/>
        <v>0</v>
      </c>
    </row>
    <row r="71" spans="1:5" s="68" customFormat="1" ht="33">
      <c r="A71" s="147" t="s">
        <v>189</v>
      </c>
      <c r="B71" s="127">
        <v>82.530063000000013</v>
      </c>
      <c r="C71" s="148" t="s">
        <v>161</v>
      </c>
      <c r="D71" s="119"/>
      <c r="E71" s="151">
        <f t="shared" si="3"/>
        <v>0</v>
      </c>
    </row>
    <row r="72" spans="1:5" s="68" customFormat="1" ht="16.5">
      <c r="A72" s="147" t="s">
        <v>190</v>
      </c>
      <c r="B72" s="127">
        <v>82.530063000000013</v>
      </c>
      <c r="C72" s="148" t="s">
        <v>161</v>
      </c>
      <c r="D72" s="119"/>
      <c r="E72" s="151">
        <f t="shared" si="3"/>
        <v>0</v>
      </c>
    </row>
    <row r="73" spans="1:5" s="68" customFormat="1" ht="33">
      <c r="A73" s="147" t="s">
        <v>191</v>
      </c>
      <c r="B73" s="127">
        <v>188.41769100000002</v>
      </c>
      <c r="C73" s="148" t="s">
        <v>161</v>
      </c>
      <c r="D73" s="119"/>
      <c r="E73" s="151">
        <f t="shared" si="3"/>
        <v>0</v>
      </c>
    </row>
    <row r="74" spans="1:5" s="68" customFormat="1" ht="12">
      <c r="A74" s="144" t="s">
        <v>53</v>
      </c>
      <c r="B74" s="142"/>
      <c r="C74" s="142"/>
      <c r="D74" s="142"/>
      <c r="E74" s="162">
        <f>SUM(E27:E40)+SUM(E42:E73)</f>
        <v>0</v>
      </c>
    </row>
    <row r="75" spans="1:5" s="68" customFormat="1" ht="12">
      <c r="A75" s="143"/>
      <c r="B75" s="142"/>
      <c r="C75" s="142"/>
      <c r="D75" s="142"/>
      <c r="E75" s="152"/>
    </row>
    <row r="76" spans="1:5" s="68" customFormat="1" ht="15">
      <c r="A76" s="90" t="s">
        <v>77</v>
      </c>
      <c r="B76" s="142"/>
      <c r="C76" s="142"/>
      <c r="D76" s="142"/>
      <c r="E76" s="142"/>
    </row>
    <row r="77" spans="1:5" s="68" customFormat="1" ht="12">
      <c r="A77" s="143"/>
      <c r="B77" s="142"/>
      <c r="C77" s="142"/>
      <c r="D77" s="142"/>
      <c r="E77" s="142"/>
    </row>
    <row r="78" spans="1:5" s="145" customFormat="1" ht="12">
      <c r="A78" s="143"/>
      <c r="B78" s="142"/>
      <c r="C78" s="142"/>
      <c r="D78" s="142"/>
      <c r="E78" s="142"/>
    </row>
    <row r="79" spans="1:5" s="68" customFormat="1" ht="12">
      <c r="A79" s="143"/>
      <c r="B79" s="142"/>
      <c r="C79" s="142"/>
      <c r="D79" s="142"/>
      <c r="E79" s="142"/>
    </row>
    <row r="80" spans="1:5" s="145" customFormat="1" ht="12">
      <c r="A80" s="143"/>
      <c r="B80" s="142"/>
      <c r="C80" s="142"/>
      <c r="D80" s="142"/>
      <c r="E80" s="142"/>
    </row>
    <row r="82" spans="1:5" s="62" customFormat="1" ht="12"/>
    <row r="83" spans="1:5" s="61" customFormat="1">
      <c r="A83" s="57"/>
      <c r="B83" s="63"/>
      <c r="C83" s="63"/>
      <c r="D83" s="64"/>
      <c r="E83" s="63"/>
    </row>
  </sheetData>
  <protectedRanges>
    <protectedRange sqref="A42:A73 C27:C73" name="Цены номенклатуры"/>
    <protectedRange sqref="A27:A38 A41" name="Цены номенклатуры_2"/>
    <protectedRange sqref="A39:A40" name="Цены номенклатуры_3"/>
  </protectedRanges>
  <mergeCells count="7">
    <mergeCell ref="A26:E26"/>
    <mergeCell ref="A2:E2"/>
    <mergeCell ref="A3:E3"/>
    <mergeCell ref="A1:E1"/>
    <mergeCell ref="A7:E7"/>
    <mergeCell ref="A41:E41"/>
    <mergeCell ref="A10:E10"/>
  </mergeCells>
  <hyperlinks>
    <hyperlink ref="A76" location="'Главная '!A1" display="Вернуться на главную страницу"/>
    <hyperlink ref="A5" location="'Главная '!A1" display="Вернуться на главную страницу"/>
    <hyperlink ref="A7:E7" r:id="rId1" display="ПРАЙС-ЛИСТ МАРМЕЛАД"/>
  </hyperlinks>
  <pageMargins left="0.7" right="0.7" top="0.75" bottom="0.75" header="0.3" footer="0.3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47"/>
  <sheetViews>
    <sheetView tabSelected="1" workbookViewId="0">
      <selection activeCell="F1" sqref="F1:F1048576"/>
    </sheetView>
  </sheetViews>
  <sheetFormatPr defaultRowHeight="15"/>
  <cols>
    <col min="1" max="1" width="4" customWidth="1"/>
    <col min="2" max="2" width="62" customWidth="1"/>
  </cols>
  <sheetData>
    <row r="1" spans="1:5" ht="25.5" customHeight="1">
      <c r="A1" s="377" t="s">
        <v>85</v>
      </c>
      <c r="B1" s="377"/>
      <c r="C1" s="377"/>
      <c r="D1" s="377"/>
      <c r="E1" s="377"/>
    </row>
    <row r="2" spans="1:5" ht="3" customHeight="1">
      <c r="B2" s="82"/>
      <c r="C2" s="43"/>
      <c r="D2" s="43"/>
      <c r="E2" s="43"/>
    </row>
    <row r="3" spans="1:5" ht="19.5" customHeight="1">
      <c r="B3" s="378" t="s">
        <v>4</v>
      </c>
      <c r="C3" s="378"/>
      <c r="D3" s="378"/>
      <c r="E3" s="378"/>
    </row>
    <row r="4" spans="1:5" ht="18" customHeight="1">
      <c r="B4" s="379" t="s">
        <v>132</v>
      </c>
      <c r="C4" s="379"/>
      <c r="D4" s="379"/>
      <c r="E4" s="379"/>
    </row>
    <row r="5" spans="1:5" ht="14.25" customHeight="1">
      <c r="B5" s="379" t="s">
        <v>5</v>
      </c>
      <c r="C5" s="379"/>
      <c r="D5" s="379"/>
      <c r="E5" s="379"/>
    </row>
    <row r="6" spans="1:5" ht="14.25" customHeight="1">
      <c r="B6" s="83"/>
      <c r="C6" s="83"/>
      <c r="D6" s="83"/>
      <c r="E6" s="83"/>
    </row>
    <row r="7" spans="1:5" ht="27" customHeight="1">
      <c r="A7" s="380" t="s">
        <v>463</v>
      </c>
      <c r="B7" s="380"/>
      <c r="C7" s="380"/>
      <c r="D7" s="380"/>
      <c r="E7" s="380"/>
    </row>
    <row r="8" spans="1:5" ht="15.75" thickBot="1"/>
    <row r="9" spans="1:5" ht="15.75" thickBot="1">
      <c r="A9" s="47" t="s">
        <v>32</v>
      </c>
      <c r="B9" s="48" t="s">
        <v>49</v>
      </c>
      <c r="C9" s="50" t="s">
        <v>50</v>
      </c>
      <c r="D9" s="49" t="s">
        <v>51</v>
      </c>
      <c r="E9" s="51" t="s">
        <v>52</v>
      </c>
    </row>
    <row r="10" spans="1:5" ht="18" customHeight="1">
      <c r="A10" s="52">
        <v>1</v>
      </c>
      <c r="B10" s="125" t="s">
        <v>464</v>
      </c>
      <c r="C10" s="81">
        <v>197.95227375000002</v>
      </c>
      <c r="D10" s="41"/>
      <c r="E10" s="41">
        <f>D10*C10</f>
        <v>0</v>
      </c>
    </row>
    <row r="11" spans="1:5" ht="18" customHeight="1">
      <c r="A11" s="52">
        <v>2</v>
      </c>
      <c r="B11" s="125" t="s">
        <v>465</v>
      </c>
      <c r="C11" s="81">
        <v>197.45793375</v>
      </c>
      <c r="D11" s="41"/>
      <c r="E11" s="41">
        <f t="shared" ref="E11:E44" si="0">D11*C11</f>
        <v>0</v>
      </c>
    </row>
    <row r="12" spans="1:5" ht="18" customHeight="1">
      <c r="A12" s="52">
        <v>3</v>
      </c>
      <c r="B12" s="125" t="s">
        <v>466</v>
      </c>
      <c r="C12" s="81">
        <v>176.216761875</v>
      </c>
      <c r="D12" s="41"/>
      <c r="E12" s="41">
        <f t="shared" si="0"/>
        <v>0</v>
      </c>
    </row>
    <row r="13" spans="1:5" ht="16.5" customHeight="1">
      <c r="A13" s="52">
        <v>4</v>
      </c>
      <c r="B13" s="125" t="s">
        <v>467</v>
      </c>
      <c r="C13" s="81">
        <v>195.82043250000007</v>
      </c>
      <c r="D13" s="41"/>
      <c r="E13" s="41">
        <f t="shared" si="0"/>
        <v>0</v>
      </c>
    </row>
    <row r="14" spans="1:5" ht="18" customHeight="1">
      <c r="A14" s="52">
        <v>5</v>
      </c>
      <c r="B14" s="125" t="s">
        <v>468</v>
      </c>
      <c r="C14" s="81">
        <v>182.612285625</v>
      </c>
      <c r="D14" s="41"/>
      <c r="E14" s="41">
        <f t="shared" si="0"/>
        <v>0</v>
      </c>
    </row>
    <row r="15" spans="1:5" ht="18" customHeight="1">
      <c r="A15" s="52">
        <v>6</v>
      </c>
      <c r="B15" s="125" t="s">
        <v>212</v>
      </c>
      <c r="C15" s="81">
        <v>0</v>
      </c>
      <c r="D15" s="41"/>
      <c r="E15" s="41">
        <f t="shared" si="0"/>
        <v>0</v>
      </c>
    </row>
    <row r="16" spans="1:5" ht="18" customHeight="1">
      <c r="A16" s="52">
        <v>7</v>
      </c>
      <c r="B16" s="125" t="s">
        <v>469</v>
      </c>
      <c r="C16" s="81">
        <v>222.11314125000004</v>
      </c>
      <c r="D16" s="41"/>
      <c r="E16" s="41">
        <f t="shared" si="0"/>
        <v>0</v>
      </c>
    </row>
    <row r="17" spans="1:5" ht="18" customHeight="1">
      <c r="A17" s="52">
        <v>8</v>
      </c>
      <c r="B17" s="125" t="s">
        <v>470</v>
      </c>
      <c r="C17" s="81">
        <v>222.11314125000004</v>
      </c>
      <c r="D17" s="41"/>
      <c r="E17" s="41">
        <f t="shared" si="0"/>
        <v>0</v>
      </c>
    </row>
    <row r="18" spans="1:5" ht="18" customHeight="1">
      <c r="A18" s="52">
        <v>9</v>
      </c>
      <c r="B18" s="125" t="s">
        <v>471</v>
      </c>
      <c r="C18" s="81">
        <v>222.11314125000004</v>
      </c>
      <c r="D18" s="34"/>
      <c r="E18" s="41">
        <f t="shared" si="0"/>
        <v>0</v>
      </c>
    </row>
    <row r="19" spans="1:5" ht="18" customHeight="1">
      <c r="A19" s="52">
        <v>10</v>
      </c>
      <c r="B19" s="125" t="s">
        <v>472</v>
      </c>
      <c r="C19" s="81">
        <v>188.74519125000009</v>
      </c>
      <c r="D19" s="34"/>
      <c r="E19" s="41">
        <f t="shared" si="0"/>
        <v>0</v>
      </c>
    </row>
    <row r="20" spans="1:5" ht="18" customHeight="1">
      <c r="A20" s="52">
        <v>11</v>
      </c>
      <c r="B20" s="125" t="s">
        <v>473</v>
      </c>
      <c r="C20" s="81">
        <v>188.74519125000009</v>
      </c>
      <c r="D20" s="34"/>
      <c r="E20" s="41">
        <f t="shared" si="0"/>
        <v>0</v>
      </c>
    </row>
    <row r="21" spans="1:5" ht="18" customHeight="1">
      <c r="A21" s="52">
        <v>12</v>
      </c>
      <c r="B21" s="125" t="s">
        <v>474</v>
      </c>
      <c r="C21" s="81">
        <v>213.19957312500003</v>
      </c>
      <c r="D21" s="34"/>
      <c r="E21" s="41">
        <f t="shared" si="0"/>
        <v>0</v>
      </c>
    </row>
    <row r="22" spans="1:5" ht="18" customHeight="1">
      <c r="A22" s="52">
        <v>13</v>
      </c>
      <c r="B22" s="125" t="s">
        <v>475</v>
      </c>
      <c r="C22" s="81">
        <v>204.08517937500008</v>
      </c>
      <c r="D22" s="34"/>
      <c r="E22" s="41">
        <f t="shared" si="0"/>
        <v>0</v>
      </c>
    </row>
    <row r="23" spans="1:5" ht="18" customHeight="1">
      <c r="A23" s="52">
        <v>14</v>
      </c>
      <c r="B23" s="125" t="s">
        <v>476</v>
      </c>
      <c r="C23" s="81">
        <v>199.57432687500005</v>
      </c>
      <c r="D23" s="34"/>
      <c r="E23" s="41">
        <f t="shared" si="0"/>
        <v>0</v>
      </c>
    </row>
    <row r="24" spans="1:5" ht="18" customHeight="1">
      <c r="A24" s="52">
        <v>15</v>
      </c>
      <c r="B24" s="125" t="s">
        <v>477</v>
      </c>
      <c r="C24" s="81">
        <v>179.46086812500005</v>
      </c>
      <c r="D24" s="34"/>
      <c r="E24" s="41">
        <f t="shared" si="0"/>
        <v>0</v>
      </c>
    </row>
    <row r="25" spans="1:5" ht="18" customHeight="1">
      <c r="A25" s="52">
        <v>16</v>
      </c>
      <c r="B25" s="125" t="s">
        <v>478</v>
      </c>
      <c r="C25" s="81">
        <v>199.57432687500005</v>
      </c>
      <c r="D25" s="34"/>
      <c r="E25" s="41">
        <f t="shared" si="0"/>
        <v>0</v>
      </c>
    </row>
    <row r="26" spans="1:5" ht="18" customHeight="1">
      <c r="A26" s="52">
        <v>17</v>
      </c>
      <c r="B26" s="125" t="s">
        <v>479</v>
      </c>
      <c r="C26" s="81">
        <v>180.58858125000003</v>
      </c>
      <c r="D26" s="34"/>
      <c r="E26" s="41">
        <f t="shared" si="0"/>
        <v>0</v>
      </c>
    </row>
    <row r="27" spans="1:5" ht="18" customHeight="1">
      <c r="A27" s="52">
        <v>18</v>
      </c>
      <c r="B27" s="125" t="s">
        <v>480</v>
      </c>
      <c r="C27" s="81">
        <v>193.28694000000004</v>
      </c>
      <c r="D27" s="34"/>
      <c r="E27" s="41">
        <f t="shared" si="0"/>
        <v>0</v>
      </c>
    </row>
    <row r="28" spans="1:5" ht="18" customHeight="1">
      <c r="A28" s="52">
        <v>19</v>
      </c>
      <c r="B28" s="125" t="s">
        <v>481</v>
      </c>
      <c r="C28" s="81">
        <v>193.28694000000004</v>
      </c>
      <c r="D28" s="34"/>
      <c r="E28" s="41">
        <f t="shared" si="0"/>
        <v>0</v>
      </c>
    </row>
    <row r="29" spans="1:5" ht="18" customHeight="1">
      <c r="A29" s="52">
        <v>20</v>
      </c>
      <c r="B29" s="125" t="s">
        <v>482</v>
      </c>
      <c r="C29" s="81">
        <v>193.28694000000004</v>
      </c>
      <c r="D29" s="34"/>
      <c r="E29" s="41">
        <f t="shared" si="0"/>
        <v>0</v>
      </c>
    </row>
    <row r="30" spans="1:5" ht="18" customHeight="1">
      <c r="A30" s="52">
        <v>21</v>
      </c>
      <c r="B30" s="125" t="s">
        <v>483</v>
      </c>
      <c r="C30" s="81">
        <v>180.58858125000003</v>
      </c>
      <c r="D30" s="34"/>
      <c r="E30" s="41">
        <f t="shared" si="0"/>
        <v>0</v>
      </c>
    </row>
    <row r="31" spans="1:5" ht="18" customHeight="1">
      <c r="A31" s="52">
        <v>22</v>
      </c>
      <c r="B31" s="125" t="s">
        <v>484</v>
      </c>
      <c r="C31" s="81">
        <v>193.28694000000004</v>
      </c>
      <c r="D31" s="34"/>
      <c r="E31" s="41">
        <f t="shared" si="0"/>
        <v>0</v>
      </c>
    </row>
    <row r="32" spans="1:5" ht="18" customHeight="1">
      <c r="A32" s="52">
        <v>23</v>
      </c>
      <c r="B32" s="125" t="s">
        <v>485</v>
      </c>
      <c r="C32" s="81">
        <v>193.28694000000004</v>
      </c>
      <c r="D32" s="34"/>
      <c r="E32" s="41">
        <f t="shared" si="0"/>
        <v>0</v>
      </c>
    </row>
    <row r="33" spans="1:5" ht="18" customHeight="1">
      <c r="A33" s="52">
        <v>24</v>
      </c>
      <c r="B33" s="125" t="s">
        <v>486</v>
      </c>
      <c r="C33" s="81">
        <v>250.21328062500004</v>
      </c>
      <c r="D33" s="34"/>
      <c r="E33" s="41">
        <f t="shared" si="0"/>
        <v>0</v>
      </c>
    </row>
    <row r="34" spans="1:5" ht="18" customHeight="1">
      <c r="A34" s="52">
        <v>25</v>
      </c>
      <c r="B34" s="125" t="s">
        <v>487</v>
      </c>
      <c r="C34" s="81">
        <v>254.86316625000001</v>
      </c>
      <c r="D34" s="34"/>
      <c r="E34" s="41">
        <f t="shared" si="0"/>
        <v>0</v>
      </c>
    </row>
    <row r="35" spans="1:5">
      <c r="A35" s="52">
        <v>26</v>
      </c>
      <c r="B35" s="125" t="s">
        <v>488</v>
      </c>
      <c r="C35" s="81">
        <v>279.87368062500002</v>
      </c>
      <c r="D35" s="34"/>
      <c r="E35" s="41">
        <f t="shared" si="0"/>
        <v>0</v>
      </c>
    </row>
    <row r="36" spans="1:5">
      <c r="A36" s="52">
        <v>27</v>
      </c>
      <c r="B36" s="125" t="s">
        <v>489</v>
      </c>
      <c r="C36" s="81">
        <v>246.36669750000004</v>
      </c>
      <c r="D36" s="34"/>
      <c r="E36" s="41">
        <f t="shared" si="0"/>
        <v>0</v>
      </c>
    </row>
    <row r="37" spans="1:5">
      <c r="A37" s="52">
        <v>28</v>
      </c>
      <c r="B37" s="125" t="s">
        <v>490</v>
      </c>
      <c r="C37" s="81">
        <v>261.62944500000009</v>
      </c>
      <c r="D37" s="34"/>
      <c r="E37" s="41">
        <f t="shared" si="0"/>
        <v>0</v>
      </c>
    </row>
    <row r="38" spans="1:5">
      <c r="A38" s="52">
        <v>29</v>
      </c>
      <c r="B38" s="125" t="s">
        <v>491</v>
      </c>
      <c r="C38" s="81">
        <v>318.75661125000005</v>
      </c>
      <c r="D38" s="34"/>
      <c r="E38" s="41">
        <f t="shared" si="0"/>
        <v>0</v>
      </c>
    </row>
    <row r="39" spans="1:5">
      <c r="A39" s="52">
        <v>30</v>
      </c>
      <c r="B39" s="125" t="s">
        <v>492</v>
      </c>
      <c r="C39" s="81">
        <v>261.62944500000009</v>
      </c>
      <c r="D39" s="34"/>
      <c r="E39" s="41">
        <f t="shared" si="0"/>
        <v>0</v>
      </c>
    </row>
    <row r="40" spans="1:5">
      <c r="A40" s="52">
        <v>31</v>
      </c>
      <c r="B40" s="125" t="s">
        <v>493</v>
      </c>
      <c r="C40" s="81">
        <v>261.62944500000009</v>
      </c>
      <c r="D40" s="34"/>
      <c r="E40" s="41">
        <f t="shared" si="0"/>
        <v>0</v>
      </c>
    </row>
    <row r="41" spans="1:5">
      <c r="A41" s="52">
        <v>32</v>
      </c>
      <c r="B41" s="125" t="s">
        <v>494</v>
      </c>
      <c r="C41" s="81">
        <v>291.30529312500005</v>
      </c>
      <c r="D41" s="34"/>
      <c r="E41" s="41">
        <f t="shared" si="0"/>
        <v>0</v>
      </c>
    </row>
    <row r="42" spans="1:5">
      <c r="A42" s="52">
        <v>33</v>
      </c>
      <c r="B42" s="125" t="s">
        <v>495</v>
      </c>
      <c r="C42" s="81">
        <v>261.62944500000009</v>
      </c>
      <c r="D42" s="34"/>
      <c r="E42" s="41">
        <f t="shared" si="0"/>
        <v>0</v>
      </c>
    </row>
    <row r="43" spans="1:5">
      <c r="A43" s="52">
        <v>34</v>
      </c>
      <c r="B43" s="125" t="s">
        <v>496</v>
      </c>
      <c r="C43" s="81">
        <v>261.62944500000009</v>
      </c>
      <c r="D43" s="34"/>
      <c r="E43" s="41">
        <f t="shared" si="0"/>
        <v>0</v>
      </c>
    </row>
    <row r="44" spans="1:5">
      <c r="A44" s="52">
        <v>35</v>
      </c>
      <c r="B44" s="125" t="s">
        <v>497</v>
      </c>
      <c r="C44" s="81">
        <v>252.46870687500009</v>
      </c>
      <c r="D44" s="34"/>
      <c r="E44" s="41">
        <f t="shared" si="0"/>
        <v>0</v>
      </c>
    </row>
    <row r="45" spans="1:5">
      <c r="A45" s="376" t="s">
        <v>53</v>
      </c>
      <c r="B45" s="376"/>
      <c r="C45" s="376"/>
      <c r="D45" s="34">
        <f>SUM(D10:D44)</f>
        <v>0</v>
      </c>
      <c r="E45" s="34">
        <f>SUM(E10:E44)</f>
        <v>0</v>
      </c>
    </row>
    <row r="47" spans="1:5">
      <c r="B47" s="87" t="s">
        <v>77</v>
      </c>
    </row>
  </sheetData>
  <mergeCells count="6">
    <mergeCell ref="A45:C45"/>
    <mergeCell ref="A1:E1"/>
    <mergeCell ref="B3:E3"/>
    <mergeCell ref="B4:E4"/>
    <mergeCell ref="B5:E5"/>
    <mergeCell ref="A7:E7"/>
  </mergeCells>
  <hyperlinks>
    <hyperlink ref="B47" location="'Главная '!A1" display="Вернуться на главную страницу"/>
    <hyperlink ref="A7:E7" r:id="rId1" display="Фруктовая икра"/>
  </hyperlinks>
  <pageMargins left="0.7" right="0.7" top="0.75" bottom="0.75" header="0.3" footer="0.3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C20" sqref="C20"/>
    </sheetView>
  </sheetViews>
  <sheetFormatPr defaultRowHeight="15"/>
  <cols>
    <col min="3" max="3" width="17.140625" bestFit="1" customWidth="1"/>
  </cols>
  <sheetData>
    <row r="1" spans="1:6" ht="20.25">
      <c r="A1" s="74" t="s">
        <v>55</v>
      </c>
      <c r="B1" s="75"/>
      <c r="C1" s="75"/>
      <c r="D1" s="75"/>
      <c r="E1" s="75"/>
      <c r="F1" s="75"/>
    </row>
    <row r="2" spans="1:6" ht="20.25">
      <c r="A2" s="74" t="s">
        <v>56</v>
      </c>
      <c r="B2" s="75"/>
      <c r="C2" s="75"/>
      <c r="D2" s="75"/>
      <c r="E2" s="75"/>
      <c r="F2" s="75"/>
    </row>
    <row r="3" spans="1:6" ht="20.25">
      <c r="A3" s="72"/>
    </row>
    <row r="4" spans="1:6" ht="18.75">
      <c r="A4" s="73" t="s">
        <v>57</v>
      </c>
    </row>
    <row r="5" spans="1:6" ht="18.75">
      <c r="A5" s="73" t="s">
        <v>58</v>
      </c>
    </row>
    <row r="6" spans="1:6" ht="18.75">
      <c r="A6" s="73" t="s">
        <v>59</v>
      </c>
    </row>
    <row r="7" spans="1:6" ht="18.75">
      <c r="A7" s="73" t="s">
        <v>60</v>
      </c>
    </row>
    <row r="8" spans="1:6" ht="18.75">
      <c r="A8" s="73" t="s">
        <v>61</v>
      </c>
    </row>
    <row r="9" spans="1:6" ht="18.75">
      <c r="A9" s="73" t="s">
        <v>62</v>
      </c>
    </row>
    <row r="10" spans="1:6" ht="18.75">
      <c r="A10" s="73" t="s">
        <v>63</v>
      </c>
    </row>
    <row r="11" spans="1:6" ht="18.75">
      <c r="A11" s="73" t="s">
        <v>64</v>
      </c>
    </row>
    <row r="12" spans="1:6" ht="18.75">
      <c r="A12" s="73" t="s">
        <v>65</v>
      </c>
    </row>
    <row r="13" spans="1:6" ht="18.75">
      <c r="A13" s="73" t="s">
        <v>66</v>
      </c>
    </row>
    <row r="16" spans="1:6" ht="18.75">
      <c r="A16" s="77" t="s">
        <v>68</v>
      </c>
      <c r="B16" s="78"/>
      <c r="C16" s="79">
        <v>89315012550</v>
      </c>
      <c r="D16" s="76"/>
    </row>
    <row r="17" spans="1:4" ht="18.75">
      <c r="A17" s="78" t="s">
        <v>70</v>
      </c>
      <c r="B17" s="78"/>
      <c r="C17" s="1" t="s">
        <v>69</v>
      </c>
      <c r="D17" s="76"/>
    </row>
    <row r="18" spans="1:4" ht="18.75">
      <c r="A18" s="78" t="s">
        <v>71</v>
      </c>
      <c r="B18" s="78"/>
      <c r="C18" s="1" t="s">
        <v>134</v>
      </c>
      <c r="D18" s="76"/>
    </row>
    <row r="19" spans="1:4" ht="18.75">
      <c r="A19" s="78"/>
      <c r="B19" s="78"/>
      <c r="C19" s="78"/>
      <c r="D19" s="76"/>
    </row>
    <row r="20" spans="1:4" ht="18.75">
      <c r="A20" s="78"/>
      <c r="B20" s="78"/>
      <c r="C20" s="91" t="s">
        <v>79</v>
      </c>
      <c r="D20" s="76"/>
    </row>
    <row r="21" spans="1:4" ht="18.75">
      <c r="A21" s="76"/>
      <c r="B21" s="76"/>
      <c r="C21" s="76"/>
      <c r="D21" s="76"/>
    </row>
    <row r="22" spans="1:4" ht="18.75">
      <c r="A22" s="76"/>
      <c r="B22" s="76"/>
      <c r="C22" s="76"/>
      <c r="D22" s="76"/>
    </row>
  </sheetData>
  <hyperlinks>
    <hyperlink ref="C17" r:id="rId1"/>
    <hyperlink ref="C18" r:id="rId2" display="http://kuzmag.tiu.ru/"/>
    <hyperlink ref="C20" location="'Главная '!A1" display="вернуться на главную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Главная </vt:lpstr>
      <vt:lpstr>Травяные чаи оптом</vt:lpstr>
      <vt:lpstr>Иван-чай весовой</vt:lpstr>
      <vt:lpstr>Вологодская пастила</vt:lpstr>
      <vt:lpstr>Цукаты и клюква</vt:lpstr>
      <vt:lpstr>Чага оптом</vt:lpstr>
      <vt:lpstr>Дикоросы и дары леса</vt:lpstr>
      <vt:lpstr>Драже</vt:lpstr>
      <vt:lpstr>Зефир</vt:lpstr>
      <vt:lpstr>Карамель и ирис</vt:lpstr>
      <vt:lpstr>Конфеты</vt:lpstr>
      <vt:lpstr>Мармелад</vt:lpstr>
      <vt:lpstr>Зефир весовой</vt:lpstr>
      <vt:lpstr>Реквизиты ИП Кузнецов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2026-01-20T08:03:59Z</dcterms:modified>
</cp:coreProperties>
</file>